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4" sheetId="4" r:id="rId2"/>
  </sheets>
  <calcPr calcId="125725" refMode="R1C1"/>
</workbook>
</file>

<file path=xl/calcChain.xml><?xml version="1.0" encoding="utf-8"?>
<calcChain xmlns="http://schemas.openxmlformats.org/spreadsheetml/2006/main">
  <c r="L10" i="4"/>
  <c r="K8"/>
  <c r="L8" s="1"/>
  <c r="L4"/>
  <c r="K29"/>
  <c r="L29" s="1"/>
  <c r="K28"/>
  <c r="L28" s="1"/>
  <c r="K27"/>
  <c r="L27" s="1"/>
  <c r="K26"/>
  <c r="L26" s="1"/>
  <c r="K25"/>
  <c r="L25" s="1"/>
  <c r="K24"/>
  <c r="L24" s="1"/>
  <c r="K23"/>
  <c r="L23" s="1"/>
  <c r="K22"/>
  <c r="L22" s="1"/>
  <c r="K21"/>
  <c r="L21" s="1"/>
  <c r="K20"/>
  <c r="L20" s="1"/>
  <c r="K19"/>
  <c r="L19" s="1"/>
  <c r="K18"/>
  <c r="L18" s="1"/>
  <c r="K17"/>
  <c r="L17" s="1"/>
  <c r="K16"/>
  <c r="L16" s="1"/>
  <c r="K15"/>
  <c r="L15" s="1"/>
  <c r="L14"/>
  <c r="L13"/>
  <c r="L12"/>
  <c r="L11"/>
  <c r="L9"/>
  <c r="L7"/>
  <c r="L6"/>
  <c r="L5"/>
  <c r="K30"/>
  <c r="L30" s="1"/>
  <c r="I7" i="1"/>
  <c r="J7" s="1"/>
  <c r="I6"/>
  <c r="J6" s="1"/>
  <c r="K31" i="4" l="1"/>
  <c r="L31" s="1"/>
  <c r="I8" i="1"/>
  <c r="J8"/>
</calcChain>
</file>

<file path=xl/sharedStrings.xml><?xml version="1.0" encoding="utf-8"?>
<sst xmlns="http://schemas.openxmlformats.org/spreadsheetml/2006/main" count="171" uniqueCount="99">
  <si>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</si>
  <si>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</si>
  <si>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</si>
  <si>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</si>
  <si>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</si>
  <si>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</si>
  <si>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</si>
  <si>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</si>
  <si>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</si>
  <si>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</si>
  <si>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 xml:space="preserve">Пенополиуретан эластичный (поролон) </t>
  </si>
  <si>
    <t>ТУ2254-001-24482080-2007</t>
  </si>
  <si>
    <t>Пенополиуретан эластичный</t>
  </si>
  <si>
    <t>ОСТ6-05-407-75</t>
  </si>
  <si>
    <t>ИТОГО:</t>
  </si>
  <si>
    <t>Резина сырая</t>
  </si>
  <si>
    <t>7ИРП-1348</t>
  </si>
  <si>
    <t>ТУ2500-295-001521106-93</t>
  </si>
  <si>
    <t>кг</t>
  </si>
  <si>
    <t>7ИРП-1347</t>
  </si>
  <si>
    <t>2Н-11-ТМКЩ-С</t>
  </si>
  <si>
    <t>7В-14</t>
  </si>
  <si>
    <t>Пластина техническая листовая</t>
  </si>
  <si>
    <t>ГОСТ 7338-90</t>
  </si>
  <si>
    <t>Рукав</t>
  </si>
  <si>
    <t>П(VII)-6,3-18-29У</t>
  </si>
  <si>
    <t>ГОСТ 18698-79</t>
  </si>
  <si>
    <t>м</t>
  </si>
  <si>
    <t>1Н-I-ТМКЩ-С</t>
  </si>
  <si>
    <t>2Н-I-ТМКЩ-C</t>
  </si>
  <si>
    <t>В(II)</t>
  </si>
  <si>
    <t>100х115-0,63МПА</t>
  </si>
  <si>
    <t>Смесь резиновая</t>
  </si>
  <si>
    <t>5П-768</t>
  </si>
  <si>
    <t>Наименование</t>
  </si>
  <si>
    <t xml:space="preserve">   Ед. </t>
  </si>
  <si>
    <t>изм.</t>
  </si>
  <si>
    <t>Адреса доставки, объемы поставки, ед.</t>
  </si>
  <si>
    <t>Предельная (максимальная) цена за единицу товара, руб.</t>
  </si>
  <si>
    <t>Объем поставки , ед.</t>
  </si>
  <si>
    <t>Предельная (максимальная) цена за поставку товара, руб.</t>
  </si>
  <si>
    <t xml:space="preserve">г. Воронеж, пер. Богдана Хмельницкого, д.1. </t>
  </si>
  <si>
    <t>г.Тамбов, пл. Мастерских, д.1</t>
  </si>
  <si>
    <t>без НДС</t>
  </si>
  <si>
    <t>с НДС, 18 %</t>
  </si>
  <si>
    <t>90 000,00</t>
  </si>
  <si>
    <t>13 000,00</t>
  </si>
  <si>
    <t>34 000,00</t>
  </si>
  <si>
    <t>2х4мм,</t>
  </si>
  <si>
    <t>11 000,00</t>
  </si>
  <si>
    <t>Толщина-4мм,</t>
  </si>
  <si>
    <t>26 000,00</t>
  </si>
  <si>
    <t>Толщина-2мм,</t>
  </si>
  <si>
    <r>
      <t>Толщина-3мм,</t>
    </r>
    <r>
      <rPr>
        <sz val="10"/>
        <color rgb="FF000000"/>
        <rFont val="Times New Roman"/>
        <family val="1"/>
        <charset val="204"/>
      </rPr>
      <t xml:space="preserve"> Ширина 1000мм-1200мм,длин кратно 2м(2,4,6,8)</t>
    </r>
  </si>
  <si>
    <t>14 000,00</t>
  </si>
  <si>
    <t xml:space="preserve">Рукав резиновый напорный с текстильным каркасом </t>
  </si>
  <si>
    <r>
      <t>Толщина-10мм,</t>
    </r>
    <r>
      <rPr>
        <sz val="10"/>
        <color rgb="FF000000"/>
        <rFont val="Times New Roman"/>
        <family val="1"/>
        <charset val="204"/>
      </rPr>
      <t xml:space="preserve"> Ширина 800мм,,длина 1200мм</t>
    </r>
  </si>
  <si>
    <t>ТУ2500-295-001521106-93 </t>
  </si>
  <si>
    <t>ГОСТ 10362-76</t>
  </si>
  <si>
    <t>20х29,5-4,0</t>
  </si>
  <si>
    <t>пог.м.</t>
  </si>
  <si>
    <t>22х32-1,47</t>
  </si>
  <si>
    <t>ТУ 2550-223-00149245-97</t>
  </si>
  <si>
    <t>3 П</t>
  </si>
  <si>
    <t>20-1,0</t>
  </si>
  <si>
    <t>30х39-0,29</t>
  </si>
  <si>
    <t>42х55-1,47</t>
  </si>
  <si>
    <t>50х61,5-1,6</t>
  </si>
  <si>
    <t>65х77,5-0,29</t>
  </si>
  <si>
    <t>ГОСТ 9356-75</t>
  </si>
  <si>
    <t>III-9-2,0</t>
  </si>
  <si>
    <t>I-9-0,63</t>
  </si>
  <si>
    <t>ГОСТ 5398-76</t>
  </si>
  <si>
    <t>2-125-5</t>
  </si>
  <si>
    <t>В</t>
  </si>
  <si>
    <t>2-65-3</t>
  </si>
  <si>
    <t>ВГ(II)</t>
  </si>
  <si>
    <t>6,3-100-115</t>
  </si>
  <si>
    <t>ВГ(III)</t>
  </si>
  <si>
    <t>10-31,5-47</t>
  </si>
  <si>
    <t>6,3-25-36</t>
  </si>
  <si>
    <t>Резина товарная</t>
  </si>
  <si>
    <t>ТУ 2500-295-00152106-93</t>
  </si>
  <si>
    <t>6429 ВАЛ.</t>
  </si>
  <si>
    <t>Резина товараная</t>
  </si>
  <si>
    <t>7-НО-68-1-ВАЛ.</t>
  </si>
  <si>
    <t>40 000</t>
  </si>
  <si>
    <t>20 000</t>
  </si>
  <si>
    <t>6 000</t>
  </si>
  <si>
    <t>лист</t>
  </si>
  <si>
    <t>30мм(1000х2000)</t>
  </si>
  <si>
    <t>20мм(1000х2000)</t>
  </si>
  <si>
    <t>Плотность</t>
  </si>
  <si>
    <t>35 кг /м3</t>
  </si>
  <si>
    <t>22 кг /м3</t>
  </si>
  <si>
    <t xml:space="preserve">Срок поставки до </t>
  </si>
  <si>
    <t>Лот №9</t>
  </si>
  <si>
    <t xml:space="preserve">                                                                                                                                                                                                    Приложение №13</t>
  </si>
  <si>
    <t xml:space="preserve">                к запросу котировок цен№004/ТВРЗ/2021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</si>
</sst>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3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"/>
      <family val="2"/>
      <charset val="1"/>
    </font>
    <font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4"/>
      <name val="Arial"/>
      <family val="2"/>
      <charset val="204"/>
    </font>
    <font>
      <sz val="14"/>
      <name val="Arial"/>
      <family val="2"/>
      <charset val="204"/>
    </font>
    <font>
      <u/>
      <sz val="10"/>
      <name val="Arial"/>
      <family val="2"/>
      <charset val="204"/>
    </font>
    <font>
      <i/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993300"/>
      </left>
      <right/>
      <top style="medium">
        <color indexed="64"/>
      </top>
      <bottom style="medium">
        <color indexed="64"/>
      </bottom>
      <diagonal/>
    </border>
    <border>
      <left style="medium">
        <color rgb="FF993300"/>
      </left>
      <right/>
      <top style="medium">
        <color indexed="64"/>
      </top>
      <bottom/>
      <diagonal/>
    </border>
    <border>
      <left style="medium">
        <color rgb="FF9933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9933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9" fillId="0" borderId="0"/>
    <xf numFmtId="0" fontId="13" fillId="0" borderId="0"/>
    <xf numFmtId="43" fontId="24" fillId="0" borderId="0" applyFont="0" applyFill="0" applyBorder="0" applyAlignment="0" applyProtection="0"/>
  </cellStyleXfs>
  <cellXfs count="116">
    <xf numFmtId="0" fontId="0" fillId="0" borderId="0" xfId="0"/>
    <xf numFmtId="0" fontId="3" fillId="0" borderId="0" xfId="0" applyFont="1"/>
    <xf numFmtId="0" fontId="7" fillId="0" borderId="0" xfId="0" applyFont="1" applyBorder="1"/>
    <xf numFmtId="0" fontId="7" fillId="0" borderId="0" xfId="0" applyFont="1"/>
    <xf numFmtId="0" fontId="8" fillId="0" borderId="2" xfId="0" applyFont="1" applyBorder="1" applyAlignment="1">
      <alignment horizontal="center" wrapText="1"/>
    </xf>
    <xf numFmtId="49" fontId="8" fillId="0" borderId="2" xfId="1" applyNumberFormat="1" applyFont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2" fillId="0" borderId="0" xfId="0" applyFont="1"/>
    <xf numFmtId="0" fontId="1" fillId="0" borderId="2" xfId="0" applyFont="1" applyBorder="1" applyAlignment="1">
      <alignment horizontal="center" vertical="top" wrapText="1"/>
    </xf>
    <xf numFmtId="0" fontId="14" fillId="2" borderId="4" xfId="2" applyNumberFormat="1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15" fillId="0" borderId="2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2" xfId="0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4" fontId="7" fillId="0" borderId="0" xfId="0" applyNumberFormat="1" applyFont="1"/>
    <xf numFmtId="0" fontId="5" fillId="0" borderId="0" xfId="0" applyFont="1" applyBorder="1"/>
    <xf numFmtId="0" fontId="1" fillId="0" borderId="0" xfId="0" applyFont="1"/>
    <xf numFmtId="0" fontId="3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19" fillId="0" borderId="0" xfId="0" applyFont="1" applyBorder="1" applyAlignment="1">
      <alignment horizontal="right"/>
    </xf>
    <xf numFmtId="0" fontId="2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21" fillId="0" borderId="0" xfId="0" applyFont="1"/>
    <xf numFmtId="0" fontId="3" fillId="0" borderId="2" xfId="0" applyFont="1" applyBorder="1"/>
    <xf numFmtId="0" fontId="30" fillId="0" borderId="8" xfId="0" applyFont="1" applyBorder="1" applyAlignment="1">
      <alignment wrapText="1"/>
    </xf>
    <xf numFmtId="0" fontId="31" fillId="0" borderId="8" xfId="0" applyFont="1" applyBorder="1" applyAlignment="1">
      <alignment horizontal="center" wrapText="1"/>
    </xf>
    <xf numFmtId="0" fontId="30" fillId="0" borderId="6" xfId="0" applyFont="1" applyBorder="1" applyAlignment="1">
      <alignment wrapText="1"/>
    </xf>
    <xf numFmtId="0" fontId="25" fillId="0" borderId="8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31" fillId="0" borderId="12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31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wrapText="1"/>
    </xf>
    <xf numFmtId="0" fontId="26" fillId="0" borderId="10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43" fontId="0" fillId="0" borderId="0" xfId="3" applyFont="1"/>
    <xf numFmtId="43" fontId="31" fillId="0" borderId="12" xfId="3" applyFont="1" applyBorder="1" applyAlignment="1">
      <alignment horizontal="center" wrapText="1"/>
    </xf>
    <xf numFmtId="43" fontId="31" fillId="0" borderId="12" xfId="3" applyFont="1" applyBorder="1" applyAlignment="1">
      <alignment horizontal="center"/>
    </xf>
    <xf numFmtId="43" fontId="32" fillId="0" borderId="14" xfId="3" applyFont="1" applyBorder="1" applyAlignment="1">
      <alignment horizontal="center" wrapText="1"/>
    </xf>
    <xf numFmtId="43" fontId="30" fillId="0" borderId="12" xfId="3" applyFont="1" applyBorder="1" applyAlignment="1">
      <alignment horizontal="center" wrapText="1"/>
    </xf>
    <xf numFmtId="43" fontId="32" fillId="0" borderId="12" xfId="3" applyFont="1" applyBorder="1" applyAlignment="1">
      <alignment horizontal="center" wrapText="1"/>
    </xf>
    <xf numFmtId="43" fontId="33" fillId="0" borderId="12" xfId="3" applyFont="1" applyBorder="1" applyAlignment="1">
      <alignment wrapText="1"/>
    </xf>
    <xf numFmtId="43" fontId="31" fillId="0" borderId="14" xfId="3" applyFont="1" applyBorder="1" applyAlignment="1">
      <alignment horizontal="center" wrapText="1"/>
    </xf>
    <xf numFmtId="0" fontId="30" fillId="0" borderId="7" xfId="0" applyFont="1" applyBorder="1" applyAlignment="1">
      <alignment wrapText="1"/>
    </xf>
    <xf numFmtId="0" fontId="31" fillId="0" borderId="5" xfId="0" applyFont="1" applyBorder="1" applyAlignment="1">
      <alignment horizontal="center" wrapText="1"/>
    </xf>
    <xf numFmtId="43" fontId="33" fillId="0" borderId="11" xfId="3" applyFont="1" applyBorder="1" applyAlignment="1">
      <alignment wrapText="1"/>
    </xf>
    <xf numFmtId="43" fontId="31" fillId="0" borderId="11" xfId="3" applyFont="1" applyBorder="1" applyAlignment="1">
      <alignment horizontal="center"/>
    </xf>
    <xf numFmtId="43" fontId="32" fillId="0" borderId="15" xfId="3" applyFont="1" applyBorder="1" applyAlignment="1">
      <alignment horizontal="center" wrapText="1"/>
    </xf>
    <xf numFmtId="43" fontId="31" fillId="0" borderId="17" xfId="3" applyFont="1" applyBorder="1" applyAlignment="1">
      <alignment horizontal="center"/>
    </xf>
    <xf numFmtId="43" fontId="32" fillId="0" borderId="16" xfId="3" applyFont="1" applyBorder="1" applyAlignment="1">
      <alignment horizontal="center" wrapText="1"/>
    </xf>
    <xf numFmtId="43" fontId="30" fillId="0" borderId="5" xfId="3" applyFont="1" applyBorder="1" applyAlignment="1">
      <alignment horizontal="center" wrapText="1"/>
    </xf>
    <xf numFmtId="43" fontId="33" fillId="0" borderId="5" xfId="3" applyFont="1" applyBorder="1" applyAlignment="1">
      <alignment wrapText="1"/>
    </xf>
    <xf numFmtId="43" fontId="31" fillId="0" borderId="5" xfId="3" applyFont="1" applyBorder="1" applyAlignment="1">
      <alignment horizontal="center"/>
    </xf>
    <xf numFmtId="43" fontId="32" fillId="0" borderId="5" xfId="3" applyFont="1" applyBorder="1" applyAlignment="1">
      <alignment horizontal="center" wrapText="1"/>
    </xf>
    <xf numFmtId="0" fontId="31" fillId="0" borderId="12" xfId="3" applyNumberFormat="1" applyFont="1" applyBorder="1" applyAlignment="1">
      <alignment horizontal="center" wrapText="1"/>
    </xf>
    <xf numFmtId="0" fontId="33" fillId="0" borderId="11" xfId="3" applyNumberFormat="1" applyFont="1" applyBorder="1" applyAlignment="1">
      <alignment wrapText="1"/>
    </xf>
    <xf numFmtId="0" fontId="31" fillId="0" borderId="11" xfId="3" applyNumberFormat="1" applyFont="1" applyBorder="1" applyAlignment="1">
      <alignment horizontal="center" wrapText="1"/>
    </xf>
    <xf numFmtId="0" fontId="31" fillId="0" borderId="5" xfId="3" applyNumberFormat="1" applyFont="1" applyBorder="1" applyAlignment="1">
      <alignment horizontal="center" wrapText="1"/>
    </xf>
    <xf numFmtId="0" fontId="33" fillId="0" borderId="12" xfId="3" applyNumberFormat="1" applyFont="1" applyBorder="1" applyAlignment="1">
      <alignment wrapText="1"/>
    </xf>
    <xf numFmtId="0" fontId="33" fillId="0" borderId="5" xfId="3" applyNumberFormat="1" applyFont="1" applyBorder="1" applyAlignment="1">
      <alignment wrapText="1"/>
    </xf>
    <xf numFmtId="43" fontId="0" fillId="0" borderId="0" xfId="0" applyNumberFormat="1"/>
    <xf numFmtId="43" fontId="31" fillId="0" borderId="18" xfId="3" applyFont="1" applyFill="1" applyBorder="1" applyAlignment="1">
      <alignment horizont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0" fontId="3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left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7" fillId="0" borderId="0" xfId="0" applyFont="1" applyBorder="1" applyAlignment="1"/>
    <xf numFmtId="0" fontId="5" fillId="0" borderId="1" xfId="0" applyFont="1" applyBorder="1" applyAlignment="1">
      <alignment horizontal="center"/>
    </xf>
    <xf numFmtId="0" fontId="28" fillId="0" borderId="12" xfId="0" applyFont="1" applyBorder="1" applyAlignment="1">
      <alignment horizontal="center" wrapText="1"/>
    </xf>
    <xf numFmtId="0" fontId="28" fillId="0" borderId="9" xfId="0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0" fontId="27" fillId="0" borderId="11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6" fillId="0" borderId="5" xfId="0" applyFont="1" applyBorder="1" applyAlignment="1">
      <alignment horizontal="center" wrapText="1"/>
    </xf>
    <xf numFmtId="0" fontId="26" fillId="0" borderId="6" xfId="0" applyFont="1" applyBorder="1" applyAlignment="1">
      <alignment horizontal="center" wrapText="1"/>
    </xf>
    <xf numFmtId="0" fontId="27" fillId="0" borderId="5" xfId="0" applyFont="1" applyBorder="1" applyAlignment="1">
      <alignment horizontal="center" wrapText="1"/>
    </xf>
    <xf numFmtId="0" fontId="27" fillId="0" borderId="6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</cellXfs>
  <cellStyles count="4">
    <cellStyle name="Обычный" xfId="0" builtinId="0"/>
    <cellStyle name="Обычный_ТЗ лот№2 на 2018" xfId="2"/>
    <cellStyle name="Стиль 1" xfId="1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7"/>
  <sheetViews>
    <sheetView tabSelected="1" view="pageBreakPreview" zoomScaleNormal="100" zoomScaleSheetLayoutView="100" workbookViewId="0">
      <selection activeCell="M7" sqref="M7"/>
    </sheetView>
  </sheetViews>
  <sheetFormatPr defaultColWidth="8.85546875" defaultRowHeight="18"/>
  <cols>
    <col min="1" max="1" width="4" style="42" customWidth="1"/>
    <col min="2" max="2" width="23.7109375" style="1" customWidth="1"/>
    <col min="3" max="3" width="11.7109375" style="43" customWidth="1"/>
    <col min="4" max="4" width="16.42578125" style="1" customWidth="1"/>
    <col min="5" max="5" width="10.140625" style="1" customWidth="1"/>
    <col min="6" max="6" width="7.28515625" style="1" customWidth="1"/>
    <col min="7" max="7" width="10.85546875" style="1" customWidth="1"/>
    <col min="8" max="8" width="12.7109375" style="1" customWidth="1"/>
    <col min="9" max="9" width="13.5703125" style="1" customWidth="1"/>
    <col min="10" max="10" width="13.7109375" style="1" customWidth="1"/>
    <col min="11" max="11" width="13.42578125" style="44" customWidth="1"/>
    <col min="12" max="16384" width="8.85546875" style="1"/>
  </cols>
  <sheetData>
    <row r="1" spans="1:11" ht="18.75" customHeight="1">
      <c r="A1" s="96" t="s">
        <v>97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s="3" customFormat="1" ht="14.25" customHeight="1">
      <c r="A2" s="86"/>
      <c r="B2" s="86"/>
      <c r="C2" s="86"/>
      <c r="D2" s="86"/>
      <c r="E2" s="86"/>
      <c r="F2" s="86"/>
      <c r="G2" s="86"/>
      <c r="H2" s="87"/>
      <c r="I2" s="101" t="s">
        <v>98</v>
      </c>
      <c r="J2" s="101"/>
      <c r="K2" s="101"/>
    </row>
    <row r="3" spans="1:11" s="3" customFormat="1" ht="14.25" customHeight="1">
      <c r="A3" s="88"/>
      <c r="B3" s="88"/>
      <c r="C3" s="89"/>
      <c r="D3" s="88"/>
      <c r="E3" s="102" t="s">
        <v>96</v>
      </c>
      <c r="F3" s="102"/>
      <c r="G3" s="88"/>
      <c r="H3" s="90"/>
      <c r="I3" s="88"/>
      <c r="J3" s="88"/>
      <c r="K3" s="2"/>
    </row>
    <row r="4" spans="1:11" ht="38.25">
      <c r="A4" s="4" t="s">
        <v>0</v>
      </c>
      <c r="B4" s="5" t="s">
        <v>1</v>
      </c>
      <c r="C4" s="5" t="s">
        <v>92</v>
      </c>
      <c r="D4" s="5" t="s">
        <v>3</v>
      </c>
      <c r="E4" s="5" t="s">
        <v>4</v>
      </c>
      <c r="F4" s="5" t="s">
        <v>5</v>
      </c>
      <c r="G4" s="5" t="s">
        <v>6</v>
      </c>
      <c r="H4" s="6" t="s">
        <v>7</v>
      </c>
      <c r="I4" s="7" t="s">
        <v>8</v>
      </c>
      <c r="J4" s="7" t="s">
        <v>9</v>
      </c>
      <c r="K4" s="91" t="s">
        <v>95</v>
      </c>
    </row>
    <row r="5" spans="1:11" s="11" customFormat="1" ht="18.75">
      <c r="A5" s="4">
        <v>1</v>
      </c>
      <c r="B5" s="4">
        <v>2</v>
      </c>
      <c r="C5" s="8">
        <v>3</v>
      </c>
      <c r="D5" s="4">
        <v>4</v>
      </c>
      <c r="E5" s="4">
        <v>5</v>
      </c>
      <c r="F5" s="4">
        <v>6</v>
      </c>
      <c r="G5" s="4">
        <v>7</v>
      </c>
      <c r="H5" s="9">
        <v>8</v>
      </c>
      <c r="I5" s="4">
        <v>9</v>
      </c>
      <c r="J5" s="10">
        <v>10</v>
      </c>
      <c r="K5" s="85">
        <v>11</v>
      </c>
    </row>
    <row r="6" spans="1:11" s="19" customFormat="1" ht="57" customHeight="1">
      <c r="A6" s="12">
        <v>1</v>
      </c>
      <c r="B6" s="13" t="s">
        <v>10</v>
      </c>
      <c r="C6" s="14" t="s">
        <v>93</v>
      </c>
      <c r="D6" s="14" t="s">
        <v>11</v>
      </c>
      <c r="E6" s="15" t="s">
        <v>90</v>
      </c>
      <c r="F6" s="15" t="s">
        <v>89</v>
      </c>
      <c r="G6" s="84">
        <v>1500</v>
      </c>
      <c r="H6" s="16">
        <v>805</v>
      </c>
      <c r="I6" s="17">
        <f>H6*G6</f>
        <v>1207500</v>
      </c>
      <c r="J6" s="18">
        <f>I6*1.2</f>
        <v>1449000</v>
      </c>
      <c r="K6" s="92">
        <v>44561</v>
      </c>
    </row>
    <row r="7" spans="1:11" s="19" customFormat="1" ht="45" customHeight="1">
      <c r="A7" s="12">
        <v>2</v>
      </c>
      <c r="B7" s="13" t="s">
        <v>12</v>
      </c>
      <c r="C7" s="14" t="s">
        <v>94</v>
      </c>
      <c r="D7" s="14" t="s">
        <v>13</v>
      </c>
      <c r="E7" s="15" t="s">
        <v>91</v>
      </c>
      <c r="F7" s="15" t="s">
        <v>89</v>
      </c>
      <c r="G7" s="84">
        <v>8800</v>
      </c>
      <c r="H7" s="16">
        <v>366.67</v>
      </c>
      <c r="I7" s="17">
        <f t="shared" ref="I7" si="0">H7*G7</f>
        <v>3226696</v>
      </c>
      <c r="J7" s="18">
        <f>I7*1.2</f>
        <v>3872035.1999999997</v>
      </c>
      <c r="K7" s="92">
        <v>44561</v>
      </c>
    </row>
    <row r="8" spans="1:11" s="19" customFormat="1" ht="35.25" customHeight="1">
      <c r="A8" s="20"/>
      <c r="B8" s="21" t="s">
        <v>14</v>
      </c>
      <c r="C8" s="21"/>
      <c r="D8" s="21"/>
      <c r="E8" s="20"/>
      <c r="F8" s="20"/>
      <c r="G8" s="22"/>
      <c r="H8" s="23"/>
      <c r="I8" s="17">
        <f>SUM(I6:I7)</f>
        <v>4434196</v>
      </c>
      <c r="J8" s="18">
        <f>SUM(J6:J7)</f>
        <v>5321035.1999999993</v>
      </c>
      <c r="K8" s="93"/>
    </row>
    <row r="9" spans="1:11" s="19" customFormat="1" ht="53.45" customHeight="1">
      <c r="A9" s="24"/>
      <c r="B9" s="3"/>
      <c r="D9" s="3"/>
      <c r="E9" s="3"/>
      <c r="F9" s="3"/>
      <c r="G9" s="3"/>
      <c r="H9" s="3"/>
      <c r="I9" s="25"/>
      <c r="J9" s="3"/>
      <c r="K9" s="26"/>
    </row>
    <row r="10" spans="1:11" s="27" customFormat="1" ht="15.75">
      <c r="A10" s="30"/>
      <c r="C10" s="31"/>
      <c r="D10" s="32"/>
      <c r="E10" s="32"/>
      <c r="F10" s="32"/>
      <c r="G10" s="32"/>
      <c r="H10" s="32"/>
      <c r="I10" s="32"/>
      <c r="J10" s="31"/>
      <c r="K10" s="29"/>
    </row>
    <row r="11" spans="1:11" ht="15.75">
      <c r="A11" s="33"/>
      <c r="B11" s="34"/>
      <c r="C11" s="98"/>
      <c r="D11" s="98"/>
      <c r="E11" s="98"/>
      <c r="F11" s="98"/>
      <c r="G11" s="98"/>
      <c r="H11" s="98"/>
      <c r="I11" s="98"/>
      <c r="J11" s="32"/>
      <c r="K11" s="32"/>
    </row>
    <row r="12" spans="1:11" ht="18.75">
      <c r="A12" s="35"/>
      <c r="B12" s="36"/>
      <c r="C12" s="37"/>
      <c r="D12" s="38"/>
      <c r="E12" s="38"/>
      <c r="F12" s="38"/>
      <c r="G12" s="38"/>
      <c r="H12" s="38"/>
      <c r="I12" s="38"/>
      <c r="J12" s="39"/>
      <c r="K12" s="32"/>
    </row>
    <row r="13" spans="1:11" s="40" customFormat="1" ht="18.75" customHeight="1">
      <c r="A13" s="35"/>
      <c r="B13" s="36"/>
      <c r="C13" s="37"/>
      <c r="D13" s="38"/>
      <c r="E13" s="38"/>
      <c r="F13" s="38"/>
      <c r="G13" s="38"/>
      <c r="H13" s="38"/>
      <c r="I13" s="38"/>
      <c r="J13" s="39"/>
      <c r="K13" s="32"/>
    </row>
    <row r="14" spans="1:11" s="41" customFormat="1" ht="18.75">
      <c r="A14" s="35"/>
      <c r="B14" s="36"/>
      <c r="C14" s="37"/>
      <c r="D14" s="38"/>
      <c r="E14" s="38"/>
      <c r="F14" s="38"/>
      <c r="G14" s="38"/>
      <c r="H14" s="38"/>
      <c r="I14" s="38"/>
      <c r="J14" s="39"/>
      <c r="K14" s="32"/>
    </row>
    <row r="15" spans="1:11" s="41" customFormat="1">
      <c r="A15" s="42"/>
      <c r="B15" s="1"/>
      <c r="C15" s="43"/>
      <c r="D15" s="1"/>
      <c r="E15" s="1"/>
      <c r="F15" s="1"/>
      <c r="G15" s="1"/>
      <c r="H15" s="1"/>
      <c r="I15" s="1"/>
      <c r="J15" s="1"/>
      <c r="K15" s="32"/>
    </row>
    <row r="16" spans="1:11" s="41" customFormat="1" ht="15.75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28"/>
    </row>
    <row r="17" spans="1:11" s="41" customFormat="1" ht="15.75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28"/>
    </row>
    <row r="18" spans="1:11" s="41" customFormat="1" ht="15.75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28"/>
    </row>
    <row r="19" spans="1:11" s="41" customFormat="1" ht="15.75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28"/>
    </row>
    <row r="20" spans="1:11" ht="12.75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28"/>
    </row>
    <row r="21" spans="1:11">
      <c r="K21" s="28"/>
    </row>
    <row r="22" spans="1:11">
      <c r="K22" s="28"/>
    </row>
    <row r="23" spans="1:11">
      <c r="K23" s="28"/>
    </row>
    <row r="24" spans="1:11">
      <c r="K24" s="28"/>
    </row>
    <row r="25" spans="1:11">
      <c r="K25" s="28"/>
    </row>
    <row r="26" spans="1:11">
      <c r="K26" s="28"/>
    </row>
    <row r="27" spans="1:11">
      <c r="K27" s="28"/>
    </row>
    <row r="28" spans="1:11">
      <c r="K28" s="28"/>
    </row>
    <row r="29" spans="1:11">
      <c r="K29" s="28"/>
    </row>
    <row r="30" spans="1:11">
      <c r="K30" s="28"/>
    </row>
    <row r="31" spans="1:11">
      <c r="K31" s="28"/>
    </row>
    <row r="32" spans="1:11">
      <c r="K32" s="28"/>
    </row>
    <row r="33" spans="11:11">
      <c r="K33" s="28"/>
    </row>
    <row r="34" spans="11:11">
      <c r="K34" s="28"/>
    </row>
    <row r="35" spans="11:11">
      <c r="K35" s="28"/>
    </row>
    <row r="36" spans="11:11">
      <c r="K36" s="28"/>
    </row>
    <row r="37" spans="11:11">
      <c r="K37" s="28"/>
    </row>
    <row r="38" spans="11:11">
      <c r="K38" s="28"/>
    </row>
    <row r="39" spans="11:11">
      <c r="K39" s="28"/>
    </row>
    <row r="40" spans="11:11">
      <c r="K40" s="28"/>
    </row>
    <row r="41" spans="11:11">
      <c r="K41" s="28"/>
    </row>
    <row r="42" spans="11:11">
      <c r="K42" s="28"/>
    </row>
    <row r="43" spans="11:11">
      <c r="K43" s="28"/>
    </row>
    <row r="44" spans="11:11">
      <c r="K44" s="28"/>
    </row>
    <row r="45" spans="11:11">
      <c r="K45" s="28"/>
    </row>
    <row r="46" spans="11:11">
      <c r="K46" s="28"/>
    </row>
    <row r="47" spans="11:11">
      <c r="K47" s="28"/>
    </row>
    <row r="48" spans="11:11">
      <c r="K48" s="28"/>
    </row>
    <row r="49" spans="11:11">
      <c r="K49" s="28"/>
    </row>
    <row r="50" spans="11:11">
      <c r="K50" s="28"/>
    </row>
    <row r="51" spans="11:11">
      <c r="K51" s="28"/>
    </row>
    <row r="52" spans="11:11">
      <c r="K52" s="28"/>
    </row>
    <row r="53" spans="11:11">
      <c r="K53" s="28"/>
    </row>
    <row r="54" spans="11:11">
      <c r="K54" s="28"/>
    </row>
    <row r="55" spans="11:11">
      <c r="K55" s="28"/>
    </row>
    <row r="56" spans="11:11">
      <c r="K56" s="28"/>
    </row>
    <row r="57" spans="11:11">
      <c r="K57" s="28"/>
    </row>
    <row r="58" spans="11:11">
      <c r="K58" s="28"/>
    </row>
    <row r="59" spans="11:11">
      <c r="K59" s="28"/>
    </row>
    <row r="60" spans="11:11">
      <c r="K60" s="28"/>
    </row>
    <row r="61" spans="11:11">
      <c r="K61" s="28"/>
    </row>
    <row r="62" spans="11:11">
      <c r="K62" s="28"/>
    </row>
    <row r="63" spans="11:11">
      <c r="K63" s="28"/>
    </row>
    <row r="64" spans="11:11">
      <c r="K64" s="28"/>
    </row>
    <row r="65" spans="11:11">
      <c r="K65" s="28"/>
    </row>
    <row r="66" spans="11:11">
      <c r="K66" s="28"/>
    </row>
    <row r="67" spans="11:11">
      <c r="K67" s="28"/>
    </row>
    <row r="68" spans="11:11">
      <c r="K68" s="28"/>
    </row>
    <row r="69" spans="11:11">
      <c r="K69" s="28"/>
    </row>
    <row r="70" spans="11:11">
      <c r="K70" s="28"/>
    </row>
    <row r="71" spans="11:11">
      <c r="K71" s="28"/>
    </row>
    <row r="72" spans="11:11">
      <c r="K72" s="28"/>
    </row>
    <row r="73" spans="11:11">
      <c r="K73" s="28"/>
    </row>
    <row r="74" spans="11:11">
      <c r="K74" s="28"/>
    </row>
    <row r="75" spans="11:11">
      <c r="K75" s="28"/>
    </row>
    <row r="76" spans="11:11">
      <c r="K76" s="28"/>
    </row>
    <row r="77" spans="11:11">
      <c r="K77" s="28"/>
    </row>
    <row r="78" spans="11:11">
      <c r="K78" s="28"/>
    </row>
    <row r="79" spans="11:11">
      <c r="K79" s="28"/>
    </row>
    <row r="80" spans="11:11">
      <c r="K80" s="28"/>
    </row>
    <row r="81" spans="11:11">
      <c r="K81" s="28"/>
    </row>
    <row r="82" spans="11:11">
      <c r="K82" s="28"/>
    </row>
    <row r="83" spans="11:11">
      <c r="K83" s="28"/>
    </row>
    <row r="84" spans="11:11">
      <c r="K84" s="28"/>
    </row>
    <row r="85" spans="11:11">
      <c r="K85" s="28"/>
    </row>
    <row r="86" spans="11:11">
      <c r="K86" s="28"/>
    </row>
    <row r="87" spans="11:11">
      <c r="K87" s="28"/>
    </row>
    <row r="88" spans="11:11">
      <c r="K88" s="28"/>
    </row>
    <row r="89" spans="11:11">
      <c r="K89" s="28"/>
    </row>
    <row r="90" spans="11:11">
      <c r="K90" s="28"/>
    </row>
    <row r="91" spans="11:11">
      <c r="K91" s="28"/>
    </row>
    <row r="92" spans="11:11">
      <c r="K92" s="28"/>
    </row>
    <row r="93" spans="11:11">
      <c r="K93" s="28"/>
    </row>
    <row r="94" spans="11:11">
      <c r="K94" s="28"/>
    </row>
    <row r="95" spans="11:11">
      <c r="K95" s="28"/>
    </row>
    <row r="96" spans="11:11">
      <c r="K96" s="28"/>
    </row>
    <row r="97" spans="11:11">
      <c r="K97" s="28"/>
    </row>
    <row r="98" spans="11:11">
      <c r="K98" s="28"/>
    </row>
    <row r="99" spans="11:11">
      <c r="K99" s="28"/>
    </row>
    <row r="100" spans="11:11">
      <c r="K100" s="28"/>
    </row>
    <row r="101" spans="11:11">
      <c r="K101" s="28"/>
    </row>
    <row r="102" spans="11:11">
      <c r="K102" s="28"/>
    </row>
    <row r="103" spans="11:11">
      <c r="K103" s="28"/>
    </row>
    <row r="104" spans="11:11">
      <c r="K104" s="28"/>
    </row>
    <row r="105" spans="11:11">
      <c r="K105" s="28"/>
    </row>
    <row r="106" spans="11:11">
      <c r="K106" s="28"/>
    </row>
    <row r="107" spans="11:11">
      <c r="K107" s="28"/>
    </row>
    <row r="108" spans="11:11">
      <c r="K108" s="28"/>
    </row>
    <row r="109" spans="11:11">
      <c r="K109" s="28"/>
    </row>
    <row r="110" spans="11:11">
      <c r="K110" s="28"/>
    </row>
    <row r="111" spans="11:11">
      <c r="K111" s="28"/>
    </row>
    <row r="112" spans="11:11">
      <c r="K112" s="28"/>
    </row>
    <row r="113" spans="11:11">
      <c r="K113" s="28"/>
    </row>
    <row r="114" spans="11:11">
      <c r="K114" s="28"/>
    </row>
    <row r="115" spans="11:11">
      <c r="K115" s="28"/>
    </row>
    <row r="116" spans="11:11">
      <c r="K116" s="28"/>
    </row>
    <row r="117" spans="11:11">
      <c r="K117" s="28"/>
    </row>
    <row r="118" spans="11:11">
      <c r="K118" s="28"/>
    </row>
    <row r="119" spans="11:11">
      <c r="K119" s="28"/>
    </row>
    <row r="120" spans="11:11">
      <c r="K120" s="28"/>
    </row>
    <row r="121" spans="11:11">
      <c r="K121" s="28"/>
    </row>
    <row r="122" spans="11:11">
      <c r="K122" s="28"/>
    </row>
    <row r="123" spans="11:11">
      <c r="K123" s="28"/>
    </row>
    <row r="124" spans="11:11">
      <c r="K124" s="28"/>
    </row>
    <row r="125" spans="11:11">
      <c r="K125" s="28"/>
    </row>
    <row r="126" spans="11:11">
      <c r="K126" s="28"/>
    </row>
    <row r="127" spans="11:11">
      <c r="K127" s="28"/>
    </row>
    <row r="128" spans="11:11">
      <c r="K128" s="28"/>
    </row>
    <row r="129" spans="11:11">
      <c r="K129" s="28"/>
    </row>
    <row r="130" spans="11:11">
      <c r="K130" s="28"/>
    </row>
    <row r="131" spans="11:11">
      <c r="K131" s="28"/>
    </row>
    <row r="132" spans="11:11">
      <c r="K132" s="28"/>
    </row>
    <row r="133" spans="11:11">
      <c r="K133" s="28"/>
    </row>
    <row r="134" spans="11:11">
      <c r="K134" s="28"/>
    </row>
    <row r="135" spans="11:11">
      <c r="K135" s="28"/>
    </row>
    <row r="136" spans="11:11">
      <c r="K136" s="28"/>
    </row>
    <row r="137" spans="11:11">
      <c r="K137" s="28"/>
    </row>
    <row r="138" spans="11:11">
      <c r="K138" s="28"/>
    </row>
    <row r="139" spans="11:11">
      <c r="K139" s="28"/>
    </row>
    <row r="140" spans="11:11">
      <c r="K140" s="28"/>
    </row>
    <row r="141" spans="11:11">
      <c r="K141" s="28"/>
    </row>
    <row r="142" spans="11:11">
      <c r="K142" s="28"/>
    </row>
    <row r="143" spans="11:11">
      <c r="K143" s="28"/>
    </row>
    <row r="144" spans="11:11">
      <c r="K144" s="28"/>
    </row>
    <row r="145" spans="11:11">
      <c r="K145" s="28"/>
    </row>
    <row r="146" spans="11:11">
      <c r="K146" s="28"/>
    </row>
    <row r="147" spans="11:11">
      <c r="K147" s="28"/>
    </row>
    <row r="148" spans="11:11">
      <c r="K148" s="28"/>
    </row>
    <row r="149" spans="11:11">
      <c r="K149" s="28"/>
    </row>
    <row r="150" spans="11:11">
      <c r="K150" s="28"/>
    </row>
    <row r="151" spans="11:11">
      <c r="K151" s="28"/>
    </row>
    <row r="152" spans="11:11">
      <c r="K152" s="28"/>
    </row>
    <row r="153" spans="11:11">
      <c r="K153" s="28"/>
    </row>
    <row r="154" spans="11:11">
      <c r="K154" s="28"/>
    </row>
    <row r="155" spans="11:11">
      <c r="K155" s="28"/>
    </row>
    <row r="156" spans="11:11">
      <c r="K156" s="28"/>
    </row>
    <row r="157" spans="11:11">
      <c r="K157" s="28"/>
    </row>
    <row r="158" spans="11:11">
      <c r="K158" s="28"/>
    </row>
    <row r="159" spans="11:11">
      <c r="K159" s="28"/>
    </row>
    <row r="160" spans="11:11">
      <c r="K160" s="28"/>
    </row>
    <row r="161" spans="11:11">
      <c r="K161" s="28"/>
    </row>
    <row r="162" spans="11:11">
      <c r="K162" s="28"/>
    </row>
    <row r="163" spans="11:11">
      <c r="K163" s="28"/>
    </row>
    <row r="164" spans="11:11">
      <c r="K164" s="28"/>
    </row>
    <row r="165" spans="11:11">
      <c r="K165" s="28"/>
    </row>
    <row r="166" spans="11:11">
      <c r="K166" s="28"/>
    </row>
    <row r="167" spans="11:11">
      <c r="K167" s="28"/>
    </row>
    <row r="168" spans="11:11">
      <c r="K168" s="28"/>
    </row>
    <row r="169" spans="11:11">
      <c r="K169" s="28"/>
    </row>
    <row r="170" spans="11:11">
      <c r="K170" s="28"/>
    </row>
    <row r="171" spans="11:11">
      <c r="K171" s="28"/>
    </row>
    <row r="172" spans="11:11">
      <c r="K172" s="28"/>
    </row>
    <row r="173" spans="11:11">
      <c r="K173" s="28"/>
    </row>
    <row r="174" spans="11:11">
      <c r="K174" s="28"/>
    </row>
    <row r="175" spans="11:11">
      <c r="K175" s="28"/>
    </row>
    <row r="176" spans="11:11">
      <c r="K176" s="28"/>
    </row>
    <row r="177" spans="11:11">
      <c r="K177" s="28"/>
    </row>
    <row r="178" spans="11:11">
      <c r="K178" s="28"/>
    </row>
    <row r="179" spans="11:11">
      <c r="K179" s="28"/>
    </row>
    <row r="180" spans="11:11">
      <c r="K180" s="28"/>
    </row>
    <row r="181" spans="11:11">
      <c r="K181" s="28"/>
    </row>
    <row r="182" spans="11:11">
      <c r="K182" s="28"/>
    </row>
    <row r="183" spans="11:11">
      <c r="K183" s="28"/>
    </row>
    <row r="184" spans="11:11">
      <c r="K184" s="28"/>
    </row>
    <row r="185" spans="11:11">
      <c r="K185" s="28"/>
    </row>
    <row r="186" spans="11:11">
      <c r="K186" s="28"/>
    </row>
    <row r="187" spans="11:11">
      <c r="K187" s="28"/>
    </row>
    <row r="188" spans="11:11">
      <c r="K188" s="28"/>
    </row>
    <row r="189" spans="11:11">
      <c r="K189" s="28"/>
    </row>
    <row r="190" spans="11:11">
      <c r="K190" s="28"/>
    </row>
    <row r="191" spans="11:11">
      <c r="K191" s="28"/>
    </row>
    <row r="192" spans="11:11">
      <c r="K192" s="28"/>
    </row>
    <row r="193" spans="11:11">
      <c r="K193" s="28"/>
    </row>
    <row r="194" spans="11:11">
      <c r="K194" s="28"/>
    </row>
    <row r="195" spans="11:11">
      <c r="K195" s="28"/>
    </row>
    <row r="196" spans="11:11">
      <c r="K196" s="28"/>
    </row>
    <row r="197" spans="11:11">
      <c r="K197" s="28"/>
    </row>
    <row r="198" spans="11:11">
      <c r="K198" s="28"/>
    </row>
    <row r="199" spans="11:11">
      <c r="K199" s="28"/>
    </row>
    <row r="200" spans="11:11">
      <c r="K200" s="28"/>
    </row>
    <row r="201" spans="11:11">
      <c r="K201" s="28"/>
    </row>
    <row r="202" spans="11:11">
      <c r="K202" s="28"/>
    </row>
    <row r="203" spans="11:11">
      <c r="K203" s="28"/>
    </row>
    <row r="204" spans="11:11">
      <c r="K204" s="28"/>
    </row>
    <row r="205" spans="11:11">
      <c r="K205" s="28"/>
    </row>
    <row r="206" spans="11:11">
      <c r="K206" s="28"/>
    </row>
    <row r="207" spans="11:11">
      <c r="K207" s="28"/>
    </row>
    <row r="208" spans="11:11">
      <c r="K208" s="28"/>
    </row>
    <row r="209" spans="11:11">
      <c r="K209" s="28"/>
    </row>
    <row r="210" spans="11:11">
      <c r="K210" s="28"/>
    </row>
    <row r="211" spans="11:11">
      <c r="K211" s="28"/>
    </row>
    <row r="212" spans="11:11">
      <c r="K212" s="28"/>
    </row>
    <row r="213" spans="11:11">
      <c r="K213" s="28"/>
    </row>
    <row r="214" spans="11:11">
      <c r="K214" s="28"/>
    </row>
    <row r="215" spans="11:11">
      <c r="K215" s="28"/>
    </row>
    <row r="216" spans="11:11">
      <c r="K216" s="28"/>
    </row>
    <row r="217" spans="11:11">
      <c r="K217" s="28"/>
    </row>
    <row r="218" spans="11:11">
      <c r="K218" s="28"/>
    </row>
    <row r="219" spans="11:11">
      <c r="K219" s="28"/>
    </row>
    <row r="220" spans="11:11">
      <c r="K220" s="28"/>
    </row>
    <row r="221" spans="11:11">
      <c r="K221" s="28"/>
    </row>
    <row r="222" spans="11:11">
      <c r="K222" s="28"/>
    </row>
    <row r="223" spans="11:11">
      <c r="K223" s="28"/>
    </row>
    <row r="224" spans="11:11">
      <c r="K224" s="28"/>
    </row>
    <row r="225" spans="11:11">
      <c r="K225" s="28"/>
    </row>
    <row r="226" spans="11:11">
      <c r="K226" s="28"/>
    </row>
    <row r="227" spans="11:11">
      <c r="K227" s="28"/>
    </row>
    <row r="228" spans="11:11">
      <c r="K228" s="28"/>
    </row>
    <row r="229" spans="11:11">
      <c r="K229" s="28"/>
    </row>
    <row r="230" spans="11:11">
      <c r="K230" s="28"/>
    </row>
    <row r="231" spans="11:11">
      <c r="K231" s="28"/>
    </row>
    <row r="232" spans="11:11">
      <c r="K232" s="28"/>
    </row>
    <row r="233" spans="11:11">
      <c r="K233" s="28"/>
    </row>
    <row r="234" spans="11:11">
      <c r="K234" s="28"/>
    </row>
    <row r="235" spans="11:11">
      <c r="K235" s="28"/>
    </row>
    <row r="236" spans="11:11">
      <c r="K236" s="28"/>
    </row>
    <row r="237" spans="11:11">
      <c r="K237" s="28"/>
    </row>
    <row r="238" spans="11:11">
      <c r="K238" s="28"/>
    </row>
    <row r="239" spans="11:11">
      <c r="K239" s="28"/>
    </row>
    <row r="240" spans="11:11">
      <c r="K240" s="28"/>
    </row>
    <row r="241" spans="11:11">
      <c r="K241" s="28"/>
    </row>
    <row r="242" spans="11:11">
      <c r="K242" s="28"/>
    </row>
    <row r="243" spans="11:11">
      <c r="K243" s="28"/>
    </row>
    <row r="244" spans="11:11">
      <c r="K244" s="28"/>
    </row>
    <row r="245" spans="11:11">
      <c r="K245" s="28"/>
    </row>
    <row r="246" spans="11:11">
      <c r="K246" s="28"/>
    </row>
    <row r="247" spans="11:11">
      <c r="K247" s="28"/>
    </row>
    <row r="248" spans="11:11">
      <c r="K248" s="28"/>
    </row>
    <row r="249" spans="11:11">
      <c r="K249" s="28"/>
    </row>
    <row r="250" spans="11:11">
      <c r="K250" s="28"/>
    </row>
    <row r="251" spans="11:11">
      <c r="K251" s="28"/>
    </row>
    <row r="252" spans="11:11">
      <c r="K252" s="28"/>
    </row>
    <row r="253" spans="11:11">
      <c r="K253" s="28"/>
    </row>
    <row r="254" spans="11:11">
      <c r="K254" s="28"/>
    </row>
    <row r="255" spans="11:11">
      <c r="K255" s="28"/>
    </row>
    <row r="256" spans="11:11">
      <c r="K256" s="28"/>
    </row>
    <row r="257" spans="11:11">
      <c r="K257" s="28"/>
    </row>
    <row r="258" spans="11:11">
      <c r="K258" s="28"/>
    </row>
    <row r="259" spans="11:11">
      <c r="K259" s="28"/>
    </row>
    <row r="260" spans="11:11">
      <c r="K260" s="28"/>
    </row>
    <row r="261" spans="11:11">
      <c r="K261" s="28"/>
    </row>
    <row r="262" spans="11:11">
      <c r="K262" s="28"/>
    </row>
    <row r="263" spans="11:11">
      <c r="K263" s="28"/>
    </row>
    <row r="264" spans="11:11">
      <c r="K264" s="28"/>
    </row>
    <row r="265" spans="11:11">
      <c r="K265" s="28"/>
    </row>
    <row r="266" spans="11:11">
      <c r="K266" s="28"/>
    </row>
    <row r="267" spans="11:11">
      <c r="K267" s="28"/>
    </row>
    <row r="268" spans="11:11">
      <c r="K268" s="28"/>
    </row>
    <row r="269" spans="11:11">
      <c r="K269" s="28"/>
    </row>
    <row r="270" spans="11:11">
      <c r="K270" s="28"/>
    </row>
    <row r="271" spans="11:11">
      <c r="K271" s="28"/>
    </row>
    <row r="272" spans="11:11">
      <c r="K272" s="28"/>
    </row>
    <row r="273" spans="11:11">
      <c r="K273" s="28"/>
    </row>
    <row r="274" spans="11:11">
      <c r="K274" s="28"/>
    </row>
    <row r="275" spans="11:11">
      <c r="K275" s="28"/>
    </row>
    <row r="276" spans="11:11">
      <c r="K276" s="28"/>
    </row>
    <row r="277" spans="11:11">
      <c r="K277" s="28"/>
    </row>
    <row r="278" spans="11:11">
      <c r="K278" s="28"/>
    </row>
    <row r="279" spans="11:11">
      <c r="K279" s="28"/>
    </row>
    <row r="280" spans="11:11">
      <c r="K280" s="28"/>
    </row>
    <row r="281" spans="11:11">
      <c r="K281" s="28"/>
    </row>
    <row r="282" spans="11:11">
      <c r="K282" s="28"/>
    </row>
    <row r="283" spans="11:11">
      <c r="K283" s="28"/>
    </row>
    <row r="284" spans="11:11">
      <c r="K284" s="28"/>
    </row>
    <row r="285" spans="11:11">
      <c r="K285" s="28"/>
    </row>
    <row r="286" spans="11:11">
      <c r="K286" s="28"/>
    </row>
    <row r="287" spans="11:11">
      <c r="K287" s="28"/>
    </row>
    <row r="288" spans="11:11">
      <c r="K288" s="28"/>
    </row>
    <row r="289" spans="11:11">
      <c r="K289" s="28"/>
    </row>
    <row r="290" spans="11:11">
      <c r="K290" s="28"/>
    </row>
    <row r="291" spans="11:11">
      <c r="K291" s="28"/>
    </row>
    <row r="292" spans="11:11">
      <c r="K292" s="28"/>
    </row>
    <row r="293" spans="11:11">
      <c r="K293" s="28"/>
    </row>
    <row r="294" spans="11:11">
      <c r="K294" s="28"/>
    </row>
    <row r="295" spans="11:11">
      <c r="K295" s="28"/>
    </row>
    <row r="296" spans="11:11">
      <c r="K296" s="28"/>
    </row>
    <row r="297" spans="11:11">
      <c r="K297" s="28"/>
    </row>
    <row r="298" spans="11:11">
      <c r="K298" s="28"/>
    </row>
    <row r="299" spans="11:11">
      <c r="K299" s="28"/>
    </row>
    <row r="300" spans="11:11">
      <c r="K300" s="28"/>
    </row>
    <row r="301" spans="11:11">
      <c r="K301" s="28"/>
    </row>
    <row r="302" spans="11:11">
      <c r="K302" s="28"/>
    </row>
    <row r="303" spans="11:11">
      <c r="K303" s="28"/>
    </row>
    <row r="304" spans="11:11">
      <c r="K304" s="28"/>
    </row>
    <row r="305" spans="11:11">
      <c r="K305" s="28"/>
    </row>
    <row r="306" spans="11:11">
      <c r="K306" s="28"/>
    </row>
    <row r="307" spans="11:11">
      <c r="K307" s="28"/>
    </row>
  </sheetData>
  <mergeCells count="9">
    <mergeCell ref="A19:J19"/>
    <mergeCell ref="A20:J20"/>
    <mergeCell ref="A1:K1"/>
    <mergeCell ref="C11:I11"/>
    <mergeCell ref="A16:J16"/>
    <mergeCell ref="A17:J17"/>
    <mergeCell ref="A18:J18"/>
    <mergeCell ref="I2:K2"/>
    <mergeCell ref="E3:F3"/>
  </mergeCells>
  <pageMargins left="0" right="0" top="0.74803149606299213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topLeftCell="A25" workbookViewId="0">
      <selection activeCell="R28" sqref="R28"/>
    </sheetView>
  </sheetViews>
  <sheetFormatPr defaultRowHeight="15"/>
  <cols>
    <col min="1" max="1" width="15.7109375" customWidth="1"/>
    <col min="2" max="2" width="8.42578125" customWidth="1"/>
    <col min="5" max="5" width="6.42578125" customWidth="1"/>
    <col min="6" max="6" width="9.7109375" customWidth="1"/>
    <col min="7" max="7" width="9.85546875" customWidth="1"/>
    <col min="8" max="9" width="9.28515625" bestFit="1" customWidth="1"/>
    <col min="11" max="11" width="16.140625" customWidth="1"/>
    <col min="12" max="12" width="13.7109375" customWidth="1"/>
  </cols>
  <sheetData>
    <row r="1" spans="1:14" ht="28.5" customHeight="1" thickBot="1">
      <c r="A1" s="110" t="s">
        <v>34</v>
      </c>
      <c r="B1" s="112" t="s">
        <v>3</v>
      </c>
      <c r="C1" s="114" t="s">
        <v>2</v>
      </c>
      <c r="D1" s="114" t="s">
        <v>4</v>
      </c>
      <c r="E1" s="54" t="s">
        <v>35</v>
      </c>
      <c r="F1" s="103" t="s">
        <v>37</v>
      </c>
      <c r="G1" s="104"/>
      <c r="H1" s="105" t="s">
        <v>38</v>
      </c>
      <c r="I1" s="106"/>
      <c r="J1" s="107" t="s">
        <v>39</v>
      </c>
      <c r="K1" s="109" t="s">
        <v>40</v>
      </c>
      <c r="L1" s="106"/>
    </row>
    <row r="2" spans="1:14" ht="36" customHeight="1" thickBot="1">
      <c r="A2" s="111"/>
      <c r="B2" s="113"/>
      <c r="C2" s="115"/>
      <c r="D2" s="115"/>
      <c r="E2" s="55" t="s">
        <v>36</v>
      </c>
      <c r="F2" s="56" t="s">
        <v>41</v>
      </c>
      <c r="G2" s="56" t="s">
        <v>42</v>
      </c>
      <c r="H2" s="49" t="s">
        <v>43</v>
      </c>
      <c r="I2" s="49" t="s">
        <v>44</v>
      </c>
      <c r="J2" s="108"/>
      <c r="K2" s="49" t="s">
        <v>43</v>
      </c>
      <c r="L2" s="49" t="s">
        <v>44</v>
      </c>
    </row>
    <row r="3" spans="1:14" ht="52.5" thickBot="1">
      <c r="A3" s="45" t="s">
        <v>15</v>
      </c>
      <c r="B3" s="46" t="s">
        <v>17</v>
      </c>
      <c r="C3" s="51" t="s">
        <v>16</v>
      </c>
      <c r="D3" s="51"/>
      <c r="E3" s="51" t="s">
        <v>18</v>
      </c>
      <c r="F3" s="76" t="s">
        <v>86</v>
      </c>
      <c r="G3" s="76">
        <v>50000</v>
      </c>
      <c r="H3" s="59">
        <v>146.22999999999999</v>
      </c>
      <c r="I3" s="60">
        <v>172.55</v>
      </c>
      <c r="J3" s="61" t="s">
        <v>45</v>
      </c>
      <c r="K3" s="58">
        <v>13160700</v>
      </c>
      <c r="L3" s="58">
        <v>15529626</v>
      </c>
      <c r="N3" s="57"/>
    </row>
    <row r="4" spans="1:14" ht="52.5" thickBot="1">
      <c r="A4" s="45" t="s">
        <v>15</v>
      </c>
      <c r="B4" s="46" t="s">
        <v>17</v>
      </c>
      <c r="C4" s="51" t="s">
        <v>19</v>
      </c>
      <c r="D4" s="51"/>
      <c r="E4" s="51" t="s">
        <v>18</v>
      </c>
      <c r="F4" s="76">
        <v>3000</v>
      </c>
      <c r="G4" s="76">
        <v>10000</v>
      </c>
      <c r="H4" s="59">
        <v>170.37</v>
      </c>
      <c r="I4" s="60">
        <v>201.04</v>
      </c>
      <c r="J4" s="61" t="s">
        <v>46</v>
      </c>
      <c r="K4" s="58">
        <v>2214810</v>
      </c>
      <c r="L4" s="58">
        <f t="shared" ref="L4:L29" si="0">K4*1.18</f>
        <v>2613475.7999999998</v>
      </c>
    </row>
    <row r="5" spans="1:14" ht="45" customHeight="1" thickBot="1">
      <c r="A5" s="45" t="s">
        <v>15</v>
      </c>
      <c r="B5" s="46" t="s">
        <v>17</v>
      </c>
      <c r="C5" s="51">
        <v>6190</v>
      </c>
      <c r="D5" s="51"/>
      <c r="E5" s="51" t="s">
        <v>18</v>
      </c>
      <c r="F5" s="76" t="s">
        <v>87</v>
      </c>
      <c r="G5" s="76">
        <v>14000</v>
      </c>
      <c r="H5" s="59">
        <v>87.15</v>
      </c>
      <c r="I5" s="60">
        <v>102.84</v>
      </c>
      <c r="J5" s="61" t="s">
        <v>47</v>
      </c>
      <c r="K5" s="58">
        <v>2963100</v>
      </c>
      <c r="L5" s="58">
        <f t="shared" si="0"/>
        <v>3496458</v>
      </c>
    </row>
    <row r="6" spans="1:14" ht="40.5" customHeight="1" thickBot="1">
      <c r="A6" s="65" t="s">
        <v>22</v>
      </c>
      <c r="B6" s="66"/>
      <c r="C6" s="53" t="s">
        <v>20</v>
      </c>
      <c r="D6" s="53" t="s">
        <v>48</v>
      </c>
      <c r="E6" s="53" t="s">
        <v>18</v>
      </c>
      <c r="F6" s="77"/>
      <c r="G6" s="78">
        <v>6000</v>
      </c>
      <c r="H6" s="68">
        <v>122.05</v>
      </c>
      <c r="I6" s="69">
        <v>144.02000000000001</v>
      </c>
      <c r="J6" s="67"/>
      <c r="K6" s="58">
        <v>732300</v>
      </c>
      <c r="L6" s="58">
        <f t="shared" si="0"/>
        <v>864114</v>
      </c>
    </row>
    <row r="7" spans="1:14" ht="52.5" thickBot="1">
      <c r="A7" s="47" t="s">
        <v>15</v>
      </c>
      <c r="B7" s="46" t="s">
        <v>17</v>
      </c>
      <c r="C7" s="51" t="s">
        <v>21</v>
      </c>
      <c r="D7" s="51"/>
      <c r="E7" s="51" t="s">
        <v>18</v>
      </c>
      <c r="F7" s="76" t="s">
        <v>88</v>
      </c>
      <c r="G7" s="76">
        <v>5000</v>
      </c>
      <c r="H7" s="59">
        <v>133.74</v>
      </c>
      <c r="I7" s="62">
        <v>157.81</v>
      </c>
      <c r="J7" s="61" t="s">
        <v>49</v>
      </c>
      <c r="K7" s="58">
        <v>1471140</v>
      </c>
      <c r="L7" s="58">
        <f t="shared" si="0"/>
        <v>1735945.2</v>
      </c>
    </row>
    <row r="8" spans="1:14" ht="45" customHeight="1" thickBot="1">
      <c r="A8" s="65" t="s">
        <v>22</v>
      </c>
      <c r="B8" s="66" t="s">
        <v>23</v>
      </c>
      <c r="C8" s="66" t="s">
        <v>29</v>
      </c>
      <c r="D8" s="53" t="s">
        <v>50</v>
      </c>
      <c r="E8" s="66" t="s">
        <v>18</v>
      </c>
      <c r="F8" s="79">
        <v>15000</v>
      </c>
      <c r="G8" s="79">
        <v>11000</v>
      </c>
      <c r="H8" s="70">
        <v>47.25</v>
      </c>
      <c r="I8" s="71">
        <v>55.76</v>
      </c>
      <c r="J8" s="72" t="s">
        <v>51</v>
      </c>
      <c r="K8" s="58">
        <f t="shared" ref="K8:K29" si="1">H8*F8</f>
        <v>708750</v>
      </c>
      <c r="L8" s="58">
        <f t="shared" si="0"/>
        <v>836325</v>
      </c>
    </row>
    <row r="9" spans="1:14" ht="30" customHeight="1" thickBot="1">
      <c r="A9" s="45" t="s">
        <v>24</v>
      </c>
      <c r="B9" s="46" t="s">
        <v>26</v>
      </c>
      <c r="C9" s="51" t="s">
        <v>25</v>
      </c>
      <c r="D9" s="51">
        <v>18</v>
      </c>
      <c r="E9" s="51" t="s">
        <v>27</v>
      </c>
      <c r="F9" s="80"/>
      <c r="G9" s="76">
        <v>9000</v>
      </c>
      <c r="H9" s="59">
        <v>86.65</v>
      </c>
      <c r="I9" s="60">
        <v>102.25</v>
      </c>
      <c r="J9" s="63"/>
      <c r="K9" s="58">
        <v>779850</v>
      </c>
      <c r="L9" s="58">
        <f t="shared" si="0"/>
        <v>920223</v>
      </c>
    </row>
    <row r="10" spans="1:14" ht="39.75" customHeight="1" thickBot="1">
      <c r="A10" s="65" t="s">
        <v>22</v>
      </c>
      <c r="B10" s="66" t="s">
        <v>23</v>
      </c>
      <c r="C10" s="66" t="s">
        <v>28</v>
      </c>
      <c r="D10" s="53" t="s">
        <v>52</v>
      </c>
      <c r="E10" s="66" t="s">
        <v>18</v>
      </c>
      <c r="F10" s="81"/>
      <c r="G10" s="79">
        <v>4000</v>
      </c>
      <c r="H10" s="74">
        <v>69.89</v>
      </c>
      <c r="I10" s="75">
        <v>82.47</v>
      </c>
      <c r="J10" s="73"/>
      <c r="K10" s="58">
        <v>279560</v>
      </c>
      <c r="L10" s="58">
        <f t="shared" si="0"/>
        <v>329880.8</v>
      </c>
    </row>
    <row r="11" spans="1:14" ht="39.75" customHeight="1" thickBot="1">
      <c r="A11" s="45" t="s">
        <v>22</v>
      </c>
      <c r="B11" s="46" t="s">
        <v>23</v>
      </c>
      <c r="C11" s="51" t="s">
        <v>29</v>
      </c>
      <c r="D11" s="51" t="s">
        <v>53</v>
      </c>
      <c r="E11" s="51" t="s">
        <v>18</v>
      </c>
      <c r="F11" s="76">
        <v>10000</v>
      </c>
      <c r="G11" s="76">
        <v>4000</v>
      </c>
      <c r="H11" s="59">
        <v>47.25</v>
      </c>
      <c r="I11" s="60">
        <v>55.76</v>
      </c>
      <c r="J11" s="61" t="s">
        <v>54</v>
      </c>
      <c r="K11" s="58">
        <v>661500</v>
      </c>
      <c r="L11" s="58">
        <f t="shared" si="0"/>
        <v>780570</v>
      </c>
    </row>
    <row r="12" spans="1:14" ht="52.5" thickBot="1">
      <c r="A12" s="45" t="s">
        <v>55</v>
      </c>
      <c r="B12" s="46" t="s">
        <v>26</v>
      </c>
      <c r="C12" s="51" t="s">
        <v>30</v>
      </c>
      <c r="D12" s="51" t="s">
        <v>31</v>
      </c>
      <c r="E12" s="51" t="s">
        <v>27</v>
      </c>
      <c r="F12" s="80"/>
      <c r="G12" s="76">
        <v>900</v>
      </c>
      <c r="H12" s="59">
        <v>316.38</v>
      </c>
      <c r="I12" s="62">
        <v>373.33</v>
      </c>
      <c r="J12" s="63"/>
      <c r="K12" s="58">
        <v>284742</v>
      </c>
      <c r="L12" s="58">
        <f t="shared" si="0"/>
        <v>335995.56</v>
      </c>
    </row>
    <row r="13" spans="1:14" ht="39.75" customHeight="1" thickBot="1">
      <c r="A13" s="45" t="s">
        <v>22</v>
      </c>
      <c r="B13" s="46" t="s">
        <v>23</v>
      </c>
      <c r="C13" s="51" t="s">
        <v>29</v>
      </c>
      <c r="D13" s="51" t="s">
        <v>56</v>
      </c>
      <c r="E13" s="51" t="s">
        <v>18</v>
      </c>
      <c r="F13" s="80"/>
      <c r="G13" s="76">
        <v>1000</v>
      </c>
      <c r="H13" s="59">
        <v>57.81</v>
      </c>
      <c r="I13" s="62">
        <v>68.22</v>
      </c>
      <c r="J13" s="63"/>
      <c r="K13" s="58">
        <v>57810</v>
      </c>
      <c r="L13" s="58">
        <f t="shared" si="0"/>
        <v>68215.8</v>
      </c>
    </row>
    <row r="14" spans="1:14" ht="52.5" thickBot="1">
      <c r="A14" s="45" t="s">
        <v>32</v>
      </c>
      <c r="B14" s="46" t="s">
        <v>57</v>
      </c>
      <c r="C14" s="51" t="s">
        <v>33</v>
      </c>
      <c r="D14" s="51"/>
      <c r="E14" s="51" t="s">
        <v>18</v>
      </c>
      <c r="F14" s="80"/>
      <c r="G14" s="76">
        <v>3000</v>
      </c>
      <c r="H14" s="59">
        <v>209.94</v>
      </c>
      <c r="I14" s="60">
        <v>247.73</v>
      </c>
      <c r="J14" s="63"/>
      <c r="K14" s="58">
        <v>629.82000000000005</v>
      </c>
      <c r="L14" s="58">
        <f t="shared" si="0"/>
        <v>743.18759999999997</v>
      </c>
    </row>
    <row r="15" spans="1:14" ht="48" thickBot="1">
      <c r="A15" s="48" t="s">
        <v>24</v>
      </c>
      <c r="B15" s="48" t="s">
        <v>58</v>
      </c>
      <c r="C15" s="52"/>
      <c r="D15" s="52" t="s">
        <v>59</v>
      </c>
      <c r="E15" s="52" t="s">
        <v>60</v>
      </c>
      <c r="F15" s="76">
        <v>2000</v>
      </c>
      <c r="G15" s="80"/>
      <c r="H15" s="59">
        <v>87.94</v>
      </c>
      <c r="I15" s="64">
        <v>103.77</v>
      </c>
      <c r="J15" s="63"/>
      <c r="K15" s="58">
        <f t="shared" si="1"/>
        <v>175880</v>
      </c>
      <c r="L15" s="58">
        <f t="shared" si="0"/>
        <v>207538.4</v>
      </c>
    </row>
    <row r="16" spans="1:14" ht="48" thickBot="1">
      <c r="A16" s="48" t="s">
        <v>24</v>
      </c>
      <c r="B16" s="48" t="s">
        <v>58</v>
      </c>
      <c r="C16" s="52"/>
      <c r="D16" s="52" t="s">
        <v>61</v>
      </c>
      <c r="E16" s="52" t="s">
        <v>60</v>
      </c>
      <c r="F16" s="76">
        <v>700</v>
      </c>
      <c r="G16" s="80"/>
      <c r="H16" s="59">
        <v>107.27</v>
      </c>
      <c r="I16" s="64">
        <v>126.58</v>
      </c>
      <c r="J16" s="63"/>
      <c r="K16" s="58">
        <f t="shared" si="1"/>
        <v>75089</v>
      </c>
      <c r="L16" s="58">
        <f t="shared" si="0"/>
        <v>88605.01999999999</v>
      </c>
    </row>
    <row r="17" spans="1:12" ht="79.5" thickBot="1">
      <c r="A17" s="48" t="s">
        <v>24</v>
      </c>
      <c r="B17" s="48" t="s">
        <v>62</v>
      </c>
      <c r="C17" s="52" t="s">
        <v>63</v>
      </c>
      <c r="D17" s="52" t="s">
        <v>64</v>
      </c>
      <c r="E17" s="52" t="s">
        <v>60</v>
      </c>
      <c r="F17" s="76">
        <v>1200</v>
      </c>
      <c r="G17" s="80"/>
      <c r="H17" s="59">
        <v>120</v>
      </c>
      <c r="I17" s="64">
        <v>141.6</v>
      </c>
      <c r="J17" s="63"/>
      <c r="K17" s="58">
        <f t="shared" si="1"/>
        <v>144000</v>
      </c>
      <c r="L17" s="58">
        <f t="shared" si="0"/>
        <v>169920</v>
      </c>
    </row>
    <row r="18" spans="1:12" ht="48" thickBot="1">
      <c r="A18" s="48" t="s">
        <v>24</v>
      </c>
      <c r="B18" s="48" t="s">
        <v>58</v>
      </c>
      <c r="C18" s="52"/>
      <c r="D18" s="52" t="s">
        <v>65</v>
      </c>
      <c r="E18" s="52" t="s">
        <v>60</v>
      </c>
      <c r="F18" s="76">
        <v>500</v>
      </c>
      <c r="G18" s="80"/>
      <c r="H18" s="59">
        <v>170.5</v>
      </c>
      <c r="I18" s="64">
        <v>201.19</v>
      </c>
      <c r="J18" s="63"/>
      <c r="K18" s="58">
        <f t="shared" si="1"/>
        <v>85250</v>
      </c>
      <c r="L18" s="58">
        <f t="shared" si="0"/>
        <v>100595</v>
      </c>
    </row>
    <row r="19" spans="1:12" ht="48" thickBot="1">
      <c r="A19" s="48" t="s">
        <v>24</v>
      </c>
      <c r="B19" s="48" t="s">
        <v>58</v>
      </c>
      <c r="C19" s="52"/>
      <c r="D19" s="52" t="s">
        <v>66</v>
      </c>
      <c r="E19" s="52" t="s">
        <v>60</v>
      </c>
      <c r="F19" s="76">
        <v>500</v>
      </c>
      <c r="G19" s="80"/>
      <c r="H19" s="59">
        <v>210</v>
      </c>
      <c r="I19" s="64">
        <v>247.8</v>
      </c>
      <c r="J19" s="63"/>
      <c r="K19" s="58">
        <f t="shared" si="1"/>
        <v>105000</v>
      </c>
      <c r="L19" s="58">
        <f t="shared" si="0"/>
        <v>123900</v>
      </c>
    </row>
    <row r="20" spans="1:12" ht="48" thickBot="1">
      <c r="A20" s="48" t="s">
        <v>24</v>
      </c>
      <c r="B20" s="48" t="s">
        <v>58</v>
      </c>
      <c r="C20" s="52"/>
      <c r="D20" s="52" t="s">
        <v>67</v>
      </c>
      <c r="E20" s="52" t="s">
        <v>60</v>
      </c>
      <c r="F20" s="76">
        <v>300</v>
      </c>
      <c r="G20" s="80"/>
      <c r="H20" s="59">
        <v>262</v>
      </c>
      <c r="I20" s="64">
        <v>309.16000000000003</v>
      </c>
      <c r="J20" s="63"/>
      <c r="K20" s="58">
        <f t="shared" si="1"/>
        <v>78600</v>
      </c>
      <c r="L20" s="58">
        <f t="shared" si="0"/>
        <v>92748</v>
      </c>
    </row>
    <row r="21" spans="1:12" ht="48" thickBot="1">
      <c r="A21" s="48" t="s">
        <v>24</v>
      </c>
      <c r="B21" s="48" t="s">
        <v>58</v>
      </c>
      <c r="C21" s="52"/>
      <c r="D21" s="52" t="s">
        <v>68</v>
      </c>
      <c r="E21" s="52" t="s">
        <v>60</v>
      </c>
      <c r="F21" s="76">
        <v>150</v>
      </c>
      <c r="G21" s="80"/>
      <c r="H21" s="59">
        <v>310</v>
      </c>
      <c r="I21" s="64">
        <v>365.8</v>
      </c>
      <c r="J21" s="63"/>
      <c r="K21" s="58">
        <f t="shared" si="1"/>
        <v>46500</v>
      </c>
      <c r="L21" s="58">
        <f t="shared" si="0"/>
        <v>54870</v>
      </c>
    </row>
    <row r="22" spans="1:12" ht="48" thickBot="1">
      <c r="A22" s="48" t="s">
        <v>24</v>
      </c>
      <c r="B22" s="48" t="s">
        <v>69</v>
      </c>
      <c r="C22" s="52"/>
      <c r="D22" s="52" t="s">
        <v>70</v>
      </c>
      <c r="E22" s="52" t="s">
        <v>60</v>
      </c>
      <c r="F22" s="76">
        <v>1200</v>
      </c>
      <c r="G22" s="80"/>
      <c r="H22" s="59">
        <v>33.81</v>
      </c>
      <c r="I22" s="64">
        <v>39.9</v>
      </c>
      <c r="J22" s="63"/>
      <c r="K22" s="58">
        <f t="shared" si="1"/>
        <v>40572</v>
      </c>
      <c r="L22" s="58">
        <f t="shared" si="0"/>
        <v>47874.96</v>
      </c>
    </row>
    <row r="23" spans="1:12" ht="48" thickBot="1">
      <c r="A23" s="48" t="s">
        <v>24</v>
      </c>
      <c r="B23" s="48" t="s">
        <v>69</v>
      </c>
      <c r="C23" s="52"/>
      <c r="D23" s="52" t="s">
        <v>71</v>
      </c>
      <c r="E23" s="52" t="s">
        <v>60</v>
      </c>
      <c r="F23" s="76">
        <v>1200</v>
      </c>
      <c r="G23" s="80"/>
      <c r="H23" s="59">
        <v>38.6</v>
      </c>
      <c r="I23" s="64">
        <v>45.55</v>
      </c>
      <c r="J23" s="63"/>
      <c r="K23" s="58">
        <f t="shared" si="1"/>
        <v>46320</v>
      </c>
      <c r="L23" s="58">
        <f t="shared" si="0"/>
        <v>54657.599999999999</v>
      </c>
    </row>
    <row r="24" spans="1:12" ht="48" thickBot="1">
      <c r="A24" s="48" t="s">
        <v>24</v>
      </c>
      <c r="B24" s="48" t="s">
        <v>72</v>
      </c>
      <c r="C24" s="50"/>
      <c r="D24" s="52" t="s">
        <v>73</v>
      </c>
      <c r="E24" s="52" t="s">
        <v>60</v>
      </c>
      <c r="F24" s="76">
        <v>150</v>
      </c>
      <c r="G24" s="80"/>
      <c r="H24" s="59">
        <v>716</v>
      </c>
      <c r="I24" s="64">
        <v>844.88</v>
      </c>
      <c r="J24" s="63"/>
      <c r="K24" s="58">
        <f t="shared" si="1"/>
        <v>107400</v>
      </c>
      <c r="L24" s="58">
        <f t="shared" si="0"/>
        <v>126732</v>
      </c>
    </row>
    <row r="25" spans="1:12" ht="48" thickBot="1">
      <c r="A25" s="48" t="s">
        <v>24</v>
      </c>
      <c r="B25" s="48" t="s">
        <v>72</v>
      </c>
      <c r="C25" s="52" t="s">
        <v>74</v>
      </c>
      <c r="D25" s="52" t="s">
        <v>75</v>
      </c>
      <c r="E25" s="52" t="s">
        <v>60</v>
      </c>
      <c r="F25" s="76">
        <v>300</v>
      </c>
      <c r="G25" s="80"/>
      <c r="H25" s="59">
        <v>267.89999999999998</v>
      </c>
      <c r="I25" s="64">
        <v>316.12</v>
      </c>
      <c r="J25" s="63"/>
      <c r="K25" s="58">
        <f t="shared" si="1"/>
        <v>80370</v>
      </c>
      <c r="L25" s="58">
        <f t="shared" si="0"/>
        <v>94836.599999999991</v>
      </c>
    </row>
    <row r="26" spans="1:12" ht="48" thickBot="1">
      <c r="A26" s="48" t="s">
        <v>24</v>
      </c>
      <c r="B26" s="48" t="s">
        <v>26</v>
      </c>
      <c r="C26" s="52" t="s">
        <v>76</v>
      </c>
      <c r="D26" s="52" t="s">
        <v>77</v>
      </c>
      <c r="E26" s="52" t="s">
        <v>60</v>
      </c>
      <c r="F26" s="76">
        <v>120</v>
      </c>
      <c r="G26" s="80"/>
      <c r="H26" s="59">
        <v>551.9</v>
      </c>
      <c r="I26" s="64">
        <v>651.24</v>
      </c>
      <c r="J26" s="63"/>
      <c r="K26" s="58">
        <f t="shared" si="1"/>
        <v>66228</v>
      </c>
      <c r="L26" s="58">
        <f t="shared" si="0"/>
        <v>78149.039999999994</v>
      </c>
    </row>
    <row r="27" spans="1:12" ht="48" thickBot="1">
      <c r="A27" s="48" t="s">
        <v>24</v>
      </c>
      <c r="B27" s="48" t="s">
        <v>26</v>
      </c>
      <c r="C27" s="52" t="s">
        <v>78</v>
      </c>
      <c r="D27" s="52" t="s">
        <v>79</v>
      </c>
      <c r="E27" s="52" t="s">
        <v>60</v>
      </c>
      <c r="F27" s="76">
        <v>600</v>
      </c>
      <c r="G27" s="80"/>
      <c r="H27" s="59">
        <v>158.49</v>
      </c>
      <c r="I27" s="64">
        <v>187.02</v>
      </c>
      <c r="J27" s="63"/>
      <c r="K27" s="58">
        <f t="shared" si="1"/>
        <v>95094</v>
      </c>
      <c r="L27" s="58">
        <f t="shared" si="0"/>
        <v>112210.92</v>
      </c>
    </row>
    <row r="28" spans="1:12" ht="48" thickBot="1">
      <c r="A28" s="48" t="s">
        <v>24</v>
      </c>
      <c r="B28" s="48" t="s">
        <v>26</v>
      </c>
      <c r="C28" s="52" t="s">
        <v>78</v>
      </c>
      <c r="D28" s="52" t="s">
        <v>80</v>
      </c>
      <c r="E28" s="52" t="s">
        <v>60</v>
      </c>
      <c r="F28" s="76">
        <v>300</v>
      </c>
      <c r="G28" s="80"/>
      <c r="H28" s="59">
        <v>119.97</v>
      </c>
      <c r="I28" s="64">
        <v>141.56</v>
      </c>
      <c r="J28" s="63"/>
      <c r="K28" s="58">
        <f t="shared" si="1"/>
        <v>35991</v>
      </c>
      <c r="L28" s="58">
        <f t="shared" si="0"/>
        <v>42469.38</v>
      </c>
    </row>
    <row r="29" spans="1:12" ht="79.5" thickBot="1">
      <c r="A29" s="48" t="s">
        <v>81</v>
      </c>
      <c r="B29" s="48" t="s">
        <v>82</v>
      </c>
      <c r="C29" s="52" t="s">
        <v>83</v>
      </c>
      <c r="D29" s="52"/>
      <c r="E29" s="52" t="s">
        <v>18</v>
      </c>
      <c r="F29" s="76">
        <v>8000</v>
      </c>
      <c r="G29" s="80"/>
      <c r="H29" s="59">
        <v>81.36</v>
      </c>
      <c r="I29" s="64">
        <v>96</v>
      </c>
      <c r="J29" s="63"/>
      <c r="K29" s="58">
        <f t="shared" si="1"/>
        <v>650880</v>
      </c>
      <c r="L29" s="58">
        <f t="shared" si="0"/>
        <v>768038.39999999991</v>
      </c>
    </row>
    <row r="30" spans="1:12" ht="79.5" thickBot="1">
      <c r="A30" s="48" t="s">
        <v>84</v>
      </c>
      <c r="B30" s="48" t="s">
        <v>82</v>
      </c>
      <c r="C30" s="52" t="s">
        <v>85</v>
      </c>
      <c r="D30" s="52"/>
      <c r="E30" s="52" t="s">
        <v>18</v>
      </c>
      <c r="F30" s="76">
        <v>1000</v>
      </c>
      <c r="G30" s="80"/>
      <c r="H30" s="59">
        <v>338.23</v>
      </c>
      <c r="I30" s="64">
        <v>399.11</v>
      </c>
      <c r="J30" s="63"/>
      <c r="K30" s="58">
        <f>H30*F30</f>
        <v>338230</v>
      </c>
      <c r="L30" s="58">
        <f>K30*1.18</f>
        <v>399111.39999999997</v>
      </c>
    </row>
    <row r="31" spans="1:12">
      <c r="K31" s="82">
        <f>SUM(K3:K30)</f>
        <v>25486295.82</v>
      </c>
      <c r="L31" s="83">
        <f>K31*1.18</f>
        <v>30073829.067599997</v>
      </c>
    </row>
  </sheetData>
  <mergeCells count="8">
    <mergeCell ref="F1:G1"/>
    <mergeCell ref="H1:I1"/>
    <mergeCell ref="J1:J2"/>
    <mergeCell ref="K1:L1"/>
    <mergeCell ref="A1:A2"/>
    <mergeCell ref="B1:B2"/>
    <mergeCell ref="C1:C2"/>
    <mergeCell ref="D1:D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2021-02-04T14:03:19Z</dcterms:modified>
</cp:coreProperties>
</file>