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  <sheet name="Лист5" sheetId="5" r:id="rId3"/>
    <sheet name="Лист6" sheetId="6" r:id="rId4"/>
  </sheets>
  <definedNames>
    <definedName name="_xlnm.Print_Area" localSheetId="0">Лист2!$A$1:$K$24</definedName>
  </definedNames>
  <calcPr calcId="152511"/>
</workbook>
</file>

<file path=xl/calcChain.xml><?xml version="1.0" encoding="utf-8"?>
<calcChain xmlns="http://schemas.openxmlformats.org/spreadsheetml/2006/main">
  <c r="I17" i="2" l="1"/>
  <c r="J17" i="2" s="1"/>
  <c r="I6" i="2"/>
  <c r="J6" i="2" s="1"/>
  <c r="I7" i="2"/>
  <c r="J7" i="2" s="1"/>
  <c r="I19" i="2"/>
  <c r="J19" i="2" s="1"/>
  <c r="I18" i="2"/>
  <c r="J18" i="2" s="1"/>
  <c r="I16" i="2"/>
  <c r="J16" i="2" s="1"/>
  <c r="I15" i="2"/>
  <c r="J15" i="2" s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I8" i="2"/>
  <c r="J8" i="2" s="1"/>
  <c r="J20" i="2" l="1"/>
  <c r="I20" i="2"/>
</calcChain>
</file>

<file path=xl/sharedStrings.xml><?xml version="1.0" encoding="utf-8"?>
<sst xmlns="http://schemas.openxmlformats.org/spreadsheetml/2006/main" count="65" uniqueCount="54">
  <si>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</si>
  <si>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</si>
  <si>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</si>
  <si>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</si>
  <si>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</si>
  <si>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</si>
  <si>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</si>
  <si>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</si>
  <si>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</si>
  <si>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</si>
  <si>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кг</t>
  </si>
  <si>
    <t>Жидкость охлаждающая ТОСОЛ</t>
  </si>
  <si>
    <t xml:space="preserve"> А-40М</t>
  </si>
  <si>
    <t>20799-88</t>
  </si>
  <si>
    <t>10877-76</t>
  </si>
  <si>
    <t>ГОСТ 6794-75</t>
  </si>
  <si>
    <t>Бочка 200 литров</t>
  </si>
  <si>
    <t>шт</t>
  </si>
  <si>
    <t>л</t>
  </si>
  <si>
    <t>Масло индустриальное Лукойл</t>
  </si>
  <si>
    <t>ГОСТ 23652-79</t>
  </si>
  <si>
    <t>ГОСТ 982-80 ТУ 38.401-58-49-92</t>
  </si>
  <si>
    <t>ГОСТ 12337-84,</t>
  </si>
  <si>
    <t>0,9 л</t>
  </si>
  <si>
    <t>5w40</t>
  </si>
  <si>
    <t xml:space="preserve">Масло моторное SHELL HELIX ULTRA  </t>
  </si>
  <si>
    <t>4 литра</t>
  </si>
  <si>
    <t>10 литров</t>
  </si>
  <si>
    <t>ИГП-30</t>
  </si>
  <si>
    <t>Масло индустриальное общего назначения</t>
  </si>
  <si>
    <t xml:space="preserve"> И-40А </t>
  </si>
  <si>
    <t xml:space="preserve">Масло консервационное </t>
  </si>
  <si>
    <t xml:space="preserve"> К-17</t>
  </si>
  <si>
    <t>АМГ-10</t>
  </si>
  <si>
    <t>Масло гидравлическое</t>
  </si>
  <si>
    <t xml:space="preserve">Масло компрессорное </t>
  </si>
  <si>
    <t>КС-19</t>
  </si>
  <si>
    <t xml:space="preserve">Масло трансмиссионное </t>
  </si>
  <si>
    <t xml:space="preserve">ТСП-10 </t>
  </si>
  <si>
    <t xml:space="preserve">Масло трансформаторное </t>
  </si>
  <si>
    <t xml:space="preserve">ТКП </t>
  </si>
  <si>
    <t>10w40</t>
  </si>
  <si>
    <t xml:space="preserve">Масло моторное </t>
  </si>
  <si>
    <t xml:space="preserve">М14В2 </t>
  </si>
  <si>
    <t>Итого:</t>
  </si>
  <si>
    <t>Масло HELIX  (полусинт)</t>
  </si>
  <si>
    <t xml:space="preserve">Тормозная жидкость </t>
  </si>
  <si>
    <t xml:space="preserve">"Росдот-4" </t>
  </si>
  <si>
    <t>Масло OIL RIGHT</t>
  </si>
  <si>
    <t xml:space="preserve">ТАД-17 (тм-5-18)  </t>
  </si>
  <si>
    <t>Лот № 1</t>
  </si>
  <si>
    <t xml:space="preserve">                                                                к запросу котировок цен №019/ТВРЗ/2021</t>
  </si>
  <si>
    <t xml:space="preserve">                Приложение № 5</t>
  </si>
  <si>
    <t>Срок  поставки 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</si>
</sst>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3" borderId="2" xfId="2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4" fillId="3" borderId="1" xfId="2" applyNumberFormat="1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0" fontId="4" fillId="2" borderId="6" xfId="2" applyNumberFormat="1" applyFont="1" applyFill="1" applyBorder="1" applyAlignment="1">
      <alignment vertical="top" wrapText="1"/>
    </xf>
    <xf numFmtId="0" fontId="4" fillId="2" borderId="1" xfId="2" applyNumberFormat="1" applyFont="1" applyFill="1" applyBorder="1" applyAlignment="1">
      <alignment vertical="top" wrapText="1"/>
    </xf>
    <xf numFmtId="0" fontId="7" fillId="0" borderId="1" xfId="0" applyFont="1" applyBorder="1"/>
    <xf numFmtId="4" fontId="7" fillId="0" borderId="1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4" fontId="1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0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0" borderId="7" xfId="0" applyFont="1" applyBorder="1" applyAlignment="1">
      <alignment horizontal="right"/>
    </xf>
    <xf numFmtId="0" fontId="0" fillId="0" borderId="1" xfId="0" applyBorder="1"/>
    <xf numFmtId="14" fontId="0" fillId="0" borderId="1" xfId="0" applyNumberFormat="1" applyBorder="1"/>
  </cellXfs>
  <cellStyles count="3">
    <cellStyle name="Обычный" xfId="0" builtinId="0"/>
    <cellStyle name="Обычный_201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view="pageBreakPreview" zoomScaleNormal="100" zoomScaleSheetLayoutView="100" workbookViewId="0">
      <selection activeCell="Q6" sqref="Q6"/>
    </sheetView>
  </sheetViews>
  <sheetFormatPr defaultRowHeight="15" x14ac:dyDescent="0.25"/>
  <cols>
    <col min="1" max="1" width="5.7109375" customWidth="1"/>
    <col min="2" max="2" width="35.140625" customWidth="1"/>
    <col min="3" max="3" width="14.85546875" customWidth="1"/>
    <col min="4" max="4" width="11.7109375" customWidth="1"/>
    <col min="7" max="7" width="10.5703125" customWidth="1"/>
    <col min="8" max="8" width="14.140625" customWidth="1"/>
    <col min="9" max="9" width="12.140625" customWidth="1"/>
    <col min="10" max="10" width="16.28515625" customWidth="1"/>
    <col min="11" max="11" width="15.85546875" customWidth="1"/>
  </cols>
  <sheetData>
    <row r="1" spans="1:11" ht="15" customHeight="1" x14ac:dyDescent="0.25">
      <c r="A1" s="44"/>
      <c r="B1" s="45"/>
      <c r="C1" s="45"/>
      <c r="D1" s="45"/>
      <c r="E1" s="45"/>
      <c r="F1" s="45"/>
      <c r="G1" s="45"/>
      <c r="H1" s="44" t="s">
        <v>52</v>
      </c>
      <c r="I1" s="46"/>
      <c r="J1" s="46"/>
    </row>
    <row r="2" spans="1:11" ht="15" customHeight="1" x14ac:dyDescent="0.25">
      <c r="A2" s="44"/>
      <c r="B2" s="45"/>
      <c r="C2" s="45"/>
      <c r="D2" s="45"/>
      <c r="E2" s="45"/>
      <c r="F2" s="45"/>
      <c r="G2" s="45"/>
      <c r="H2" s="44" t="s">
        <v>51</v>
      </c>
      <c r="I2" s="46"/>
      <c r="J2" s="46"/>
    </row>
    <row r="3" spans="1:11" x14ac:dyDescent="0.25">
      <c r="C3" s="31"/>
      <c r="D3" s="31"/>
      <c r="E3" s="31"/>
      <c r="F3" s="31"/>
      <c r="G3" s="31"/>
      <c r="H3" s="31"/>
      <c r="I3" s="31"/>
      <c r="J3" s="31"/>
    </row>
    <row r="4" spans="1:11" x14ac:dyDescent="0.25">
      <c r="C4" s="49" t="s">
        <v>50</v>
      </c>
      <c r="D4" s="49"/>
      <c r="E4" s="32"/>
      <c r="F4" s="32"/>
      <c r="G4" s="32"/>
      <c r="H4" s="32"/>
      <c r="I4" s="31"/>
      <c r="J4" s="31"/>
    </row>
    <row r="5" spans="1:11" ht="36" x14ac:dyDescent="0.25">
      <c r="A5" s="26" t="s">
        <v>0</v>
      </c>
      <c r="B5" s="27" t="s">
        <v>1</v>
      </c>
      <c r="C5" s="27" t="s">
        <v>2</v>
      </c>
      <c r="D5" s="27" t="s">
        <v>3</v>
      </c>
      <c r="E5" s="28" t="s">
        <v>4</v>
      </c>
      <c r="F5" s="27" t="s">
        <v>5</v>
      </c>
      <c r="G5" s="27" t="s">
        <v>6</v>
      </c>
      <c r="H5" s="27" t="s">
        <v>7</v>
      </c>
      <c r="I5" s="29" t="s">
        <v>8</v>
      </c>
      <c r="J5" s="29" t="s">
        <v>9</v>
      </c>
      <c r="K5" s="27" t="s">
        <v>53</v>
      </c>
    </row>
    <row r="6" spans="1:11" x14ac:dyDescent="0.25">
      <c r="A6" s="5">
        <v>1</v>
      </c>
      <c r="B6" s="9" t="s">
        <v>16</v>
      </c>
      <c r="C6" s="10"/>
      <c r="D6" s="7"/>
      <c r="E6" s="10"/>
      <c r="F6" s="10" t="s">
        <v>17</v>
      </c>
      <c r="G6" s="38">
        <v>50</v>
      </c>
      <c r="H6" s="8">
        <v>1700</v>
      </c>
      <c r="I6" s="17">
        <f>G6*H6</f>
        <v>85000</v>
      </c>
      <c r="J6" s="3">
        <f>I6*1.2</f>
        <v>102000</v>
      </c>
      <c r="K6" s="51">
        <v>44377</v>
      </c>
    </row>
    <row r="7" spans="1:11" x14ac:dyDescent="0.25">
      <c r="A7" s="1">
        <v>2</v>
      </c>
      <c r="B7" s="15" t="s">
        <v>11</v>
      </c>
      <c r="C7" s="1" t="s">
        <v>12</v>
      </c>
      <c r="D7" s="1"/>
      <c r="E7" s="2"/>
      <c r="F7" s="2" t="s">
        <v>10</v>
      </c>
      <c r="G7" s="37">
        <v>10000</v>
      </c>
      <c r="H7" s="33">
        <v>46.45</v>
      </c>
      <c r="I7" s="3">
        <f t="shared" ref="I7:I11" si="0">G7*H7</f>
        <v>464500</v>
      </c>
      <c r="J7" s="3">
        <f t="shared" ref="J7:J19" si="1">I7*1.2</f>
        <v>557400</v>
      </c>
      <c r="K7" s="51">
        <v>44377</v>
      </c>
    </row>
    <row r="8" spans="1:11" x14ac:dyDescent="0.25">
      <c r="A8" s="1">
        <v>3</v>
      </c>
      <c r="B8" s="4" t="s">
        <v>29</v>
      </c>
      <c r="C8" s="1" t="s">
        <v>30</v>
      </c>
      <c r="D8" s="1" t="s">
        <v>13</v>
      </c>
      <c r="E8" s="2"/>
      <c r="F8" s="2" t="s">
        <v>10</v>
      </c>
      <c r="G8" s="39">
        <v>2520</v>
      </c>
      <c r="H8" s="33">
        <v>118.98</v>
      </c>
      <c r="I8" s="3">
        <f t="shared" si="0"/>
        <v>299829.60000000003</v>
      </c>
      <c r="J8" s="3">
        <f t="shared" si="1"/>
        <v>359795.52</v>
      </c>
      <c r="K8" s="51">
        <v>44377</v>
      </c>
    </row>
    <row r="9" spans="1:11" ht="18" customHeight="1" x14ac:dyDescent="0.25">
      <c r="A9" s="1">
        <v>4</v>
      </c>
      <c r="B9" s="4" t="s">
        <v>31</v>
      </c>
      <c r="C9" s="1" t="s">
        <v>32</v>
      </c>
      <c r="D9" s="1" t="s">
        <v>14</v>
      </c>
      <c r="E9" s="2"/>
      <c r="F9" s="2" t="s">
        <v>10</v>
      </c>
      <c r="G9" s="39">
        <v>180</v>
      </c>
      <c r="H9" s="33">
        <v>78.53</v>
      </c>
      <c r="I9" s="3">
        <f t="shared" si="0"/>
        <v>14135.4</v>
      </c>
      <c r="J9" s="3">
        <f t="shared" si="1"/>
        <v>16962.48</v>
      </c>
      <c r="K9" s="51">
        <v>44377</v>
      </c>
    </row>
    <row r="10" spans="1:11" ht="25.5" x14ac:dyDescent="0.25">
      <c r="A10" s="5">
        <v>5</v>
      </c>
      <c r="B10" s="6" t="s">
        <v>34</v>
      </c>
      <c r="C10" s="7" t="s">
        <v>33</v>
      </c>
      <c r="D10" s="7" t="s">
        <v>15</v>
      </c>
      <c r="E10" s="7"/>
      <c r="F10" s="7" t="s">
        <v>10</v>
      </c>
      <c r="G10" s="40">
        <v>510</v>
      </c>
      <c r="H10" s="42">
        <v>300</v>
      </c>
      <c r="I10" s="17">
        <f t="shared" si="0"/>
        <v>153000</v>
      </c>
      <c r="J10" s="3">
        <f t="shared" si="1"/>
        <v>183600</v>
      </c>
      <c r="K10" s="51">
        <v>44377</v>
      </c>
    </row>
    <row r="11" spans="1:11" x14ac:dyDescent="0.25">
      <c r="A11" s="5">
        <v>6</v>
      </c>
      <c r="B11" s="9" t="s">
        <v>35</v>
      </c>
      <c r="C11" s="10" t="s">
        <v>36</v>
      </c>
      <c r="D11" s="7"/>
      <c r="E11" s="10"/>
      <c r="F11" s="10" t="s">
        <v>10</v>
      </c>
      <c r="G11" s="38">
        <v>1480</v>
      </c>
      <c r="H11" s="34">
        <v>108.92</v>
      </c>
      <c r="I11" s="17">
        <f t="shared" si="0"/>
        <v>161201.60000000001</v>
      </c>
      <c r="J11" s="3">
        <f t="shared" si="1"/>
        <v>193441.92000000001</v>
      </c>
      <c r="K11" s="51">
        <v>44377</v>
      </c>
    </row>
    <row r="12" spans="1:11" ht="24" x14ac:dyDescent="0.25">
      <c r="A12" s="12">
        <v>7</v>
      </c>
      <c r="B12" s="11" t="s">
        <v>37</v>
      </c>
      <c r="C12" s="13" t="s">
        <v>38</v>
      </c>
      <c r="D12" s="14" t="s">
        <v>20</v>
      </c>
      <c r="E12" s="13"/>
      <c r="F12" s="13" t="s">
        <v>10</v>
      </c>
      <c r="G12" s="37">
        <v>1440</v>
      </c>
      <c r="H12" s="35">
        <v>85.9</v>
      </c>
      <c r="I12" s="30">
        <f>(G12*H12)</f>
        <v>123696.00000000001</v>
      </c>
      <c r="J12" s="3">
        <f t="shared" si="1"/>
        <v>148435.20000000001</v>
      </c>
      <c r="K12" s="51">
        <v>44377</v>
      </c>
    </row>
    <row r="13" spans="1:11" ht="36" x14ac:dyDescent="0.25">
      <c r="A13" s="12">
        <v>8</v>
      </c>
      <c r="B13" s="11" t="s">
        <v>39</v>
      </c>
      <c r="C13" s="13" t="s">
        <v>40</v>
      </c>
      <c r="D13" s="14" t="s">
        <v>21</v>
      </c>
      <c r="E13" s="13"/>
      <c r="F13" s="13" t="s">
        <v>10</v>
      </c>
      <c r="G13" s="37">
        <v>180</v>
      </c>
      <c r="H13" s="35">
        <v>93.52</v>
      </c>
      <c r="I13" s="30">
        <f>(G13*H13)</f>
        <v>16833.599999999999</v>
      </c>
      <c r="J13" s="3">
        <f t="shared" si="1"/>
        <v>20200.319999999996</v>
      </c>
      <c r="K13" s="51">
        <v>44377</v>
      </c>
    </row>
    <row r="14" spans="1:11" x14ac:dyDescent="0.25">
      <c r="A14" s="12">
        <v>9</v>
      </c>
      <c r="B14" s="11" t="s">
        <v>45</v>
      </c>
      <c r="C14" s="13" t="s">
        <v>41</v>
      </c>
      <c r="D14" s="14"/>
      <c r="E14" s="13"/>
      <c r="F14" s="13" t="s">
        <v>18</v>
      </c>
      <c r="G14" s="37">
        <v>410</v>
      </c>
      <c r="H14" s="35">
        <v>132.11000000000001</v>
      </c>
      <c r="I14" s="30">
        <f>(G14*H14)</f>
        <v>54165.100000000006</v>
      </c>
      <c r="J14" s="3">
        <f t="shared" si="1"/>
        <v>64998.12</v>
      </c>
      <c r="K14" s="51">
        <v>44377</v>
      </c>
    </row>
    <row r="15" spans="1:11" ht="41.25" customHeight="1" x14ac:dyDescent="0.25">
      <c r="A15" s="12">
        <v>10</v>
      </c>
      <c r="B15" s="22" t="s">
        <v>42</v>
      </c>
      <c r="C15" s="13" t="s">
        <v>43</v>
      </c>
      <c r="D15" s="14" t="s">
        <v>22</v>
      </c>
      <c r="E15" s="13"/>
      <c r="F15" s="13" t="s">
        <v>10</v>
      </c>
      <c r="G15" s="37">
        <v>1440</v>
      </c>
      <c r="H15" s="35">
        <v>116.06</v>
      </c>
      <c r="I15" s="3">
        <f>G15*H15</f>
        <v>167126.39999999999</v>
      </c>
      <c r="J15" s="3">
        <f t="shared" si="1"/>
        <v>200551.67999999999</v>
      </c>
      <c r="K15" s="51">
        <v>44377</v>
      </c>
    </row>
    <row r="16" spans="1:11" x14ac:dyDescent="0.25">
      <c r="A16" s="12">
        <v>11</v>
      </c>
      <c r="B16" s="23" t="s">
        <v>46</v>
      </c>
      <c r="C16" s="13" t="s">
        <v>47</v>
      </c>
      <c r="D16" s="14"/>
      <c r="E16" s="13" t="s">
        <v>23</v>
      </c>
      <c r="F16" s="13" t="s">
        <v>17</v>
      </c>
      <c r="G16" s="37">
        <v>8</v>
      </c>
      <c r="H16" s="36">
        <v>97.47</v>
      </c>
      <c r="I16" s="3">
        <f>G16*H16</f>
        <v>779.76</v>
      </c>
      <c r="J16" s="3">
        <f t="shared" si="1"/>
        <v>935.71199999999999</v>
      </c>
      <c r="K16" s="51">
        <v>44377</v>
      </c>
    </row>
    <row r="17" spans="1:11" ht="32.25" customHeight="1" x14ac:dyDescent="0.25">
      <c r="A17" s="12">
        <v>12</v>
      </c>
      <c r="B17" s="23" t="s">
        <v>25</v>
      </c>
      <c r="C17" s="13" t="s">
        <v>24</v>
      </c>
      <c r="D17" s="14"/>
      <c r="E17" s="13" t="s">
        <v>26</v>
      </c>
      <c r="F17" s="13" t="s">
        <v>17</v>
      </c>
      <c r="G17" s="37">
        <v>12</v>
      </c>
      <c r="H17" s="36">
        <v>1541.74</v>
      </c>
      <c r="I17" s="3">
        <f>G17*H17</f>
        <v>18500.88</v>
      </c>
      <c r="J17" s="3">
        <f t="shared" si="1"/>
        <v>22201.056</v>
      </c>
      <c r="K17" s="51">
        <v>44377</v>
      </c>
    </row>
    <row r="18" spans="1:11" x14ac:dyDescent="0.25">
      <c r="A18" s="18">
        <v>13</v>
      </c>
      <c r="B18" s="23" t="s">
        <v>48</v>
      </c>
      <c r="C18" s="19" t="s">
        <v>49</v>
      </c>
      <c r="D18" s="20"/>
      <c r="E18" s="19" t="s">
        <v>27</v>
      </c>
      <c r="F18" s="19" t="s">
        <v>17</v>
      </c>
      <c r="G18" s="41">
        <v>8</v>
      </c>
      <c r="H18" s="43">
        <v>685.52</v>
      </c>
      <c r="I18" s="21">
        <f>(G18*H18)</f>
        <v>5484.16</v>
      </c>
      <c r="J18" s="3">
        <f t="shared" si="1"/>
        <v>6580.9919999999993</v>
      </c>
      <c r="K18" s="51">
        <v>44377</v>
      </c>
    </row>
    <row r="19" spans="1:11" x14ac:dyDescent="0.25">
      <c r="A19" s="12">
        <v>14</v>
      </c>
      <c r="B19" s="16" t="s">
        <v>19</v>
      </c>
      <c r="C19" s="13" t="s">
        <v>28</v>
      </c>
      <c r="D19" s="14"/>
      <c r="E19" s="13"/>
      <c r="F19" s="13" t="s">
        <v>10</v>
      </c>
      <c r="G19" s="37">
        <v>180</v>
      </c>
      <c r="H19" s="36">
        <v>110.65</v>
      </c>
      <c r="I19" s="3">
        <f>(G19*H19)</f>
        <v>19917</v>
      </c>
      <c r="J19" s="3">
        <f t="shared" si="1"/>
        <v>23900.399999999998</v>
      </c>
      <c r="K19" s="51">
        <v>44377</v>
      </c>
    </row>
    <row r="20" spans="1:11" x14ac:dyDescent="0.25">
      <c r="A20" s="47" t="s">
        <v>44</v>
      </c>
      <c r="B20" s="48"/>
      <c r="C20" s="24"/>
      <c r="D20" s="24"/>
      <c r="E20" s="24"/>
      <c r="F20" s="24"/>
      <c r="G20" s="24"/>
      <c r="H20" s="24"/>
      <c r="I20" s="25">
        <f>SUM(I4:I19)</f>
        <v>1584169.5</v>
      </c>
      <c r="J20" s="25">
        <f>SUM(J6:J19)</f>
        <v>1901003.4000000001</v>
      </c>
      <c r="K20" s="50"/>
    </row>
  </sheetData>
  <mergeCells count="2">
    <mergeCell ref="A20:B20"/>
    <mergeCell ref="C4:D4"/>
  </mergeCells>
  <pageMargins left="0" right="0" top="0" bottom="0" header="0.31496062992125984" footer="0.31496062992125984"/>
  <pageSetup paperSize="9" scale="9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9.140625" defaultRowHeight="15" x14ac:dyDescent="0.25"/>
  <sheetData/>
  <pageMargins left="0" right="0" top="0" bottom="0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9.140625" defaultRowHeight="15" x14ac:dyDescent="0.25"/>
  <sheetData/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9.140625" defaultRowHeight="15" x14ac:dyDescent="0.25"/>
  <sheetData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Лист2</vt:lpstr>
      <vt:lpstr>Лист3</vt:lpstr>
      <vt:lpstr>Лист5</vt:lpstr>
      <vt:lpstr>Лист6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2021-06-01T09:08:23Z</dcterms:modified>
</cp:coreProperties>
</file>