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Лист1!$A$1:$K$22</definedName>
  </definedNames>
  <calcPr calcId="152511"/>
</workbook>
</file>

<file path=xl/calcChain.xml><?xml version="1.0" encoding="utf-8"?>
<calcChain xmlns="http://schemas.openxmlformats.org/spreadsheetml/2006/main">
  <c r="J11" i="1" l="1"/>
  <c r="J7" i="1"/>
  <c r="I13" i="1"/>
  <c r="J13" i="1" s="1"/>
  <c r="I7" i="1"/>
  <c r="I8" i="1"/>
  <c r="J8" i="1" s="1"/>
  <c r="I9" i="1"/>
  <c r="J9" i="1" s="1"/>
  <c r="I10" i="1"/>
  <c r="J10" i="1" s="1"/>
  <c r="I11" i="1"/>
  <c r="I12" i="1"/>
  <c r="J12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J20" i="1" l="1"/>
  <c r="I20" i="1"/>
</calcChain>
</file>

<file path=xl/sharedStrings.xml><?xml version="1.0" encoding="utf-8"?>
<sst xmlns="http://schemas.openxmlformats.org/spreadsheetml/2006/main" count="57" uniqueCount="47">
  <si>
    <t>Итого:</t>
  </si>
  <si>
    <t>шт</t>
  </si>
  <si>
    <t>400 мл</t>
  </si>
  <si>
    <t>WD-40</t>
  </si>
  <si>
    <t xml:space="preserve">Смазка техническая универсальная  </t>
  </si>
  <si>
    <t>312Г</t>
  </si>
  <si>
    <t xml:space="preserve">Смазка силиконовая СМА-320 </t>
  </si>
  <si>
    <t>40 гр</t>
  </si>
  <si>
    <t xml:space="preserve">ВМП-АВТО </t>
  </si>
  <si>
    <t xml:space="preserve">Паста алмазная </t>
  </si>
  <si>
    <t>кг</t>
  </si>
  <si>
    <t>ТУ 2123-003-56565530-06 №3,</t>
  </si>
  <si>
    <t xml:space="preserve">ПХЗ ГОИ-3 </t>
  </si>
  <si>
    <t xml:space="preserve">Паста полировочная </t>
  </si>
  <si>
    <t>Смазка пластичная  Буксол</t>
  </si>
  <si>
    <t>ГОСТ 6267-74</t>
  </si>
  <si>
    <t>Смазка ЦИАТИМ</t>
  </si>
  <si>
    <t>ГОСТ 14068-79</t>
  </si>
  <si>
    <t xml:space="preserve">Паста приработочная ВНИИ НП </t>
  </si>
  <si>
    <t>38-101-320-77</t>
  </si>
  <si>
    <t xml:space="preserve"> №158 </t>
  </si>
  <si>
    <t xml:space="preserve">Смазка синяя </t>
  </si>
  <si>
    <t>21150-87</t>
  </si>
  <si>
    <t xml:space="preserve">Литол-24 </t>
  </si>
  <si>
    <t xml:space="preserve">Смазка общего назначения </t>
  </si>
  <si>
    <t xml:space="preserve"> 3333-80</t>
  </si>
  <si>
    <t xml:space="preserve">Смазка графитная УСс-А </t>
  </si>
  <si>
    <t>1033-79</t>
  </si>
  <si>
    <t>Пресс-солидол Ж</t>
  </si>
  <si>
    <t xml:space="preserve">ТУ 0254-013-00148820-99 </t>
  </si>
  <si>
    <t xml:space="preserve">Смазка железнодорожная ЛЗ ЦНИИ (У) </t>
  </si>
  <si>
    <t>шт.</t>
  </si>
  <si>
    <t>Барабан 20л</t>
  </si>
  <si>
    <t>Стоимость      руб. с НДС</t>
  </si>
  <si>
    <t>Стоимость           руб. без НДС</t>
  </si>
  <si>
    <t>Предельная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</si>
  <si>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</si>
  <si>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</si>
  <si>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</si>
  <si>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</si>
  <si>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</si>
  <si>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</si>
  <si>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</si>
  <si>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Срок поставки до </t>
  </si>
  <si>
    <t>Лот № 2</t>
  </si>
  <si>
    <t xml:space="preserve">                                                                                        к запросу котировок цен №019/ТВРЗ/2021</t>
  </si>
  <si>
    <t xml:space="preserve">                                                                                       Приложение №6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</si>
</sst>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5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44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vertical="top" wrapText="1"/>
    </xf>
    <xf numFmtId="0" fontId="8" fillId="2" borderId="1" xfId="2" applyNumberFormat="1" applyFont="1" applyFill="1" applyBorder="1" applyAlignment="1">
      <alignment vertical="top" wrapText="1"/>
    </xf>
    <xf numFmtId="0" fontId="9" fillId="2" borderId="1" xfId="1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vertical="top" wrapText="1"/>
    </xf>
    <xf numFmtId="0" fontId="12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3" fillId="0" borderId="0" xfId="0" applyFont="1"/>
    <xf numFmtId="0" fontId="0" fillId="0" borderId="1" xfId="0" applyBorder="1"/>
    <xf numFmtId="14" fontId="10" fillId="0" borderId="1" xfId="0" applyNumberFormat="1" applyFont="1" applyBorder="1"/>
    <xf numFmtId="0" fontId="13" fillId="0" borderId="0" xfId="0" applyFont="1" applyAlignment="1"/>
    <xf numFmtId="0" fontId="6" fillId="0" borderId="2" xfId="0" applyFont="1" applyBorder="1" applyAlignment="1">
      <alignment horizontal="center"/>
    </xf>
  </cellXfs>
  <cellStyles count="4">
    <cellStyle name="Обычный" xfId="0" builtinId="0"/>
    <cellStyle name="Обычный_2019" xfId="2"/>
    <cellStyle name="Обычный_Лист1" xfId="1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118" zoomScaleNormal="100" zoomScaleSheetLayoutView="118" workbookViewId="0">
      <selection activeCell="A22" sqref="A22:XFD22"/>
    </sheetView>
  </sheetViews>
  <sheetFormatPr defaultRowHeight="15" x14ac:dyDescent="0.25"/>
  <cols>
    <col min="1" max="1" width="4.5703125" customWidth="1"/>
    <col min="2" max="2" width="36.28515625" customWidth="1"/>
    <col min="3" max="3" width="14.28515625" customWidth="1"/>
    <col min="4" max="4" width="13.42578125" customWidth="1"/>
    <col min="5" max="5" width="9" customWidth="1"/>
    <col min="6" max="6" width="7.7109375" customWidth="1"/>
    <col min="8" max="8" width="10.5703125" customWidth="1"/>
    <col min="9" max="9" width="14.28515625" customWidth="1"/>
    <col min="10" max="10" width="13.28515625" customWidth="1"/>
    <col min="11" max="11" width="12.28515625" customWidth="1"/>
  </cols>
  <sheetData>
    <row r="1" spans="1:11" x14ac:dyDescent="0.25">
      <c r="A1" s="37"/>
      <c r="B1" s="38"/>
      <c r="C1" s="38"/>
      <c r="D1" s="38"/>
      <c r="E1" s="38"/>
      <c r="F1" s="38"/>
      <c r="G1" s="38"/>
      <c r="H1" s="37" t="s">
        <v>46</v>
      </c>
      <c r="I1" s="39"/>
      <c r="J1" s="39"/>
    </row>
    <row r="2" spans="1:11" x14ac:dyDescent="0.25">
      <c r="A2" s="37"/>
      <c r="B2" s="38"/>
      <c r="C2" s="38"/>
      <c r="D2" s="38"/>
      <c r="E2" s="38"/>
      <c r="F2" s="38"/>
      <c r="G2" s="38"/>
      <c r="H2" s="37" t="s">
        <v>45</v>
      </c>
      <c r="I2" s="42"/>
      <c r="J2" s="42"/>
      <c r="K2" s="42"/>
    </row>
    <row r="3" spans="1:11" x14ac:dyDescent="0.25">
      <c r="C3" s="8"/>
      <c r="D3" s="8"/>
      <c r="E3" s="8"/>
      <c r="F3" s="8"/>
      <c r="G3" s="8"/>
      <c r="H3" s="8"/>
      <c r="I3" s="8"/>
      <c r="J3" s="8"/>
    </row>
    <row r="4" spans="1:11" x14ac:dyDescent="0.25">
      <c r="C4" s="8"/>
      <c r="D4" s="43" t="s">
        <v>44</v>
      </c>
      <c r="E4" s="43"/>
      <c r="F4" s="9"/>
      <c r="G4" s="9"/>
      <c r="H4" s="9"/>
      <c r="I4" s="8"/>
      <c r="J4" s="8"/>
    </row>
    <row r="5" spans="1:11" ht="38.25" x14ac:dyDescent="0.25">
      <c r="A5" s="35" t="s">
        <v>42</v>
      </c>
      <c r="B5" s="14" t="s">
        <v>41</v>
      </c>
      <c r="C5" s="14" t="s">
        <v>40</v>
      </c>
      <c r="D5" s="14" t="s">
        <v>39</v>
      </c>
      <c r="E5" s="15" t="s">
        <v>38</v>
      </c>
      <c r="F5" s="14" t="s">
        <v>37</v>
      </c>
      <c r="G5" s="14" t="s">
        <v>36</v>
      </c>
      <c r="H5" s="14" t="s">
        <v>35</v>
      </c>
      <c r="I5" s="16" t="s">
        <v>34</v>
      </c>
      <c r="J5" s="16" t="s">
        <v>33</v>
      </c>
      <c r="K5" s="14" t="s">
        <v>43</v>
      </c>
    </row>
    <row r="6" spans="1:1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x14ac:dyDescent="0.25">
      <c r="A7" s="18">
        <v>1</v>
      </c>
      <c r="B7" s="17" t="s">
        <v>32</v>
      </c>
      <c r="C7" s="18"/>
      <c r="D7" s="18"/>
      <c r="E7" s="19"/>
      <c r="F7" s="19" t="s">
        <v>31</v>
      </c>
      <c r="G7" s="11">
        <v>385</v>
      </c>
      <c r="H7" s="20">
        <v>121.5</v>
      </c>
      <c r="I7" s="21">
        <f t="shared" ref="I7:I12" si="0">G7*H7</f>
        <v>46777.5</v>
      </c>
      <c r="J7" s="21">
        <f>I7*1.2</f>
        <v>56133</v>
      </c>
      <c r="K7" s="41">
        <v>44377</v>
      </c>
    </row>
    <row r="8" spans="1:11" ht="25.5" x14ac:dyDescent="0.25">
      <c r="A8" s="18">
        <v>2</v>
      </c>
      <c r="B8" s="17" t="s">
        <v>30</v>
      </c>
      <c r="C8" s="18"/>
      <c r="D8" s="18" t="s">
        <v>29</v>
      </c>
      <c r="E8" s="19"/>
      <c r="F8" s="19" t="s">
        <v>10</v>
      </c>
      <c r="G8" s="11">
        <v>6000</v>
      </c>
      <c r="H8" s="5">
        <v>145.83000000000001</v>
      </c>
      <c r="I8" s="21">
        <f t="shared" si="0"/>
        <v>874980.00000000012</v>
      </c>
      <c r="J8" s="21">
        <f t="shared" ref="J8:J19" si="1">I8*1.2</f>
        <v>1049976</v>
      </c>
      <c r="K8" s="41">
        <v>44377</v>
      </c>
    </row>
    <row r="9" spans="1:11" x14ac:dyDescent="0.25">
      <c r="A9" s="18">
        <v>3</v>
      </c>
      <c r="B9" s="22" t="s">
        <v>28</v>
      </c>
      <c r="C9" s="18"/>
      <c r="D9" s="18" t="s">
        <v>27</v>
      </c>
      <c r="E9" s="19"/>
      <c r="F9" s="19" t="s">
        <v>10</v>
      </c>
      <c r="G9" s="12">
        <v>294</v>
      </c>
      <c r="H9" s="10">
        <v>50.36</v>
      </c>
      <c r="I9" s="21">
        <f t="shared" si="0"/>
        <v>14805.84</v>
      </c>
      <c r="J9" s="21">
        <f t="shared" si="1"/>
        <v>17767.007999999998</v>
      </c>
      <c r="K9" s="41">
        <v>44377</v>
      </c>
    </row>
    <row r="10" spans="1:11" x14ac:dyDescent="0.25">
      <c r="A10" s="18">
        <v>4</v>
      </c>
      <c r="B10" s="22" t="s">
        <v>26</v>
      </c>
      <c r="C10" s="18"/>
      <c r="D10" s="18" t="s">
        <v>25</v>
      </c>
      <c r="E10" s="19"/>
      <c r="F10" s="19" t="s">
        <v>10</v>
      </c>
      <c r="G10" s="12">
        <v>189</v>
      </c>
      <c r="H10" s="10">
        <v>56.47</v>
      </c>
      <c r="I10" s="21">
        <f t="shared" si="0"/>
        <v>10672.83</v>
      </c>
      <c r="J10" s="21">
        <f t="shared" si="1"/>
        <v>12807.395999999999</v>
      </c>
      <c r="K10" s="41">
        <v>44377</v>
      </c>
    </row>
    <row r="11" spans="1:11" x14ac:dyDescent="0.25">
      <c r="A11" s="18">
        <v>5</v>
      </c>
      <c r="B11" s="23" t="s">
        <v>24</v>
      </c>
      <c r="C11" s="18" t="s">
        <v>23</v>
      </c>
      <c r="D11" s="18" t="s">
        <v>22</v>
      </c>
      <c r="E11" s="19"/>
      <c r="F11" s="19" t="s">
        <v>10</v>
      </c>
      <c r="G11" s="12">
        <v>105</v>
      </c>
      <c r="H11" s="10">
        <v>101.39</v>
      </c>
      <c r="I11" s="21">
        <f t="shared" si="0"/>
        <v>10645.95</v>
      </c>
      <c r="J11" s="21">
        <f t="shared" si="1"/>
        <v>12775.140000000001</v>
      </c>
      <c r="K11" s="41">
        <v>44377</v>
      </c>
    </row>
    <row r="12" spans="1:11" x14ac:dyDescent="0.25">
      <c r="A12" s="18">
        <v>6</v>
      </c>
      <c r="B12" s="22" t="s">
        <v>21</v>
      </c>
      <c r="C12" s="18" t="s">
        <v>20</v>
      </c>
      <c r="D12" s="18" t="s">
        <v>19</v>
      </c>
      <c r="E12" s="19"/>
      <c r="F12" s="19" t="s">
        <v>10</v>
      </c>
      <c r="G12" s="12">
        <v>5</v>
      </c>
      <c r="H12" s="10">
        <v>140.37</v>
      </c>
      <c r="I12" s="21">
        <f t="shared" si="0"/>
        <v>701.85</v>
      </c>
      <c r="J12" s="21">
        <f t="shared" si="1"/>
        <v>842.22</v>
      </c>
      <c r="K12" s="41">
        <v>44377</v>
      </c>
    </row>
    <row r="13" spans="1:11" x14ac:dyDescent="0.25">
      <c r="A13" s="18">
        <v>7</v>
      </c>
      <c r="B13" s="24" t="s">
        <v>18</v>
      </c>
      <c r="C13" s="18">
        <v>232</v>
      </c>
      <c r="D13" s="18" t="s">
        <v>17</v>
      </c>
      <c r="E13" s="19"/>
      <c r="F13" s="19" t="s">
        <v>10</v>
      </c>
      <c r="G13" s="12">
        <v>60</v>
      </c>
      <c r="H13" s="10">
        <v>2000</v>
      </c>
      <c r="I13" s="21">
        <f>G13*H13</f>
        <v>120000</v>
      </c>
      <c r="J13" s="21">
        <f t="shared" si="1"/>
        <v>144000</v>
      </c>
      <c r="K13" s="41">
        <v>44377</v>
      </c>
    </row>
    <row r="14" spans="1:11" x14ac:dyDescent="0.25">
      <c r="A14" s="4">
        <v>8</v>
      </c>
      <c r="B14" s="6" t="s">
        <v>16</v>
      </c>
      <c r="C14" s="3">
        <v>201</v>
      </c>
      <c r="D14" s="3" t="s">
        <v>15</v>
      </c>
      <c r="E14" s="3"/>
      <c r="F14" s="3" t="s">
        <v>10</v>
      </c>
      <c r="G14" s="11">
        <v>84</v>
      </c>
      <c r="H14" s="10">
        <v>151.25</v>
      </c>
      <c r="I14" s="5">
        <f>G14*H14</f>
        <v>12705</v>
      </c>
      <c r="J14" s="21">
        <f t="shared" si="1"/>
        <v>15246</v>
      </c>
      <c r="K14" s="41">
        <v>44377</v>
      </c>
    </row>
    <row r="15" spans="1:11" x14ac:dyDescent="0.25">
      <c r="A15" s="4">
        <v>9</v>
      </c>
      <c r="B15" s="25" t="s">
        <v>14</v>
      </c>
      <c r="C15" s="2"/>
      <c r="D15" s="3"/>
      <c r="E15" s="2"/>
      <c r="F15" s="2" t="s">
        <v>10</v>
      </c>
      <c r="G15" s="12">
        <v>170</v>
      </c>
      <c r="H15" s="10">
        <v>216.67</v>
      </c>
      <c r="I15" s="21">
        <f>G15*H15</f>
        <v>36833.9</v>
      </c>
      <c r="J15" s="21">
        <f t="shared" si="1"/>
        <v>44200.68</v>
      </c>
      <c r="K15" s="41">
        <v>44377</v>
      </c>
    </row>
    <row r="16" spans="1:11" ht="38.25" x14ac:dyDescent="0.25">
      <c r="A16" s="4">
        <v>10</v>
      </c>
      <c r="B16" s="25" t="s">
        <v>13</v>
      </c>
      <c r="C16" s="2" t="s">
        <v>12</v>
      </c>
      <c r="D16" s="3" t="s">
        <v>11</v>
      </c>
      <c r="E16" s="2"/>
      <c r="F16" s="2" t="s">
        <v>10</v>
      </c>
      <c r="G16" s="12">
        <v>55</v>
      </c>
      <c r="H16" s="10">
        <v>235.69</v>
      </c>
      <c r="I16" s="21">
        <f>G16*H16</f>
        <v>12962.95</v>
      </c>
      <c r="J16" s="21">
        <f t="shared" si="1"/>
        <v>15555.54</v>
      </c>
      <c r="K16" s="41">
        <v>44377</v>
      </c>
    </row>
    <row r="17" spans="1:11" x14ac:dyDescent="0.25">
      <c r="A17" s="4">
        <v>11</v>
      </c>
      <c r="B17" s="24" t="s">
        <v>9</v>
      </c>
      <c r="C17" s="2" t="s">
        <v>8</v>
      </c>
      <c r="D17" s="3"/>
      <c r="E17" s="2" t="s">
        <v>7</v>
      </c>
      <c r="F17" s="2" t="s">
        <v>1</v>
      </c>
      <c r="G17" s="12">
        <v>10</v>
      </c>
      <c r="H17" s="10">
        <v>147.44</v>
      </c>
      <c r="I17" s="21">
        <f>G17*H17</f>
        <v>1474.4</v>
      </c>
      <c r="J17" s="21">
        <f t="shared" si="1"/>
        <v>1769.28</v>
      </c>
      <c r="K17" s="41">
        <v>44377</v>
      </c>
    </row>
    <row r="18" spans="1:11" x14ac:dyDescent="0.25">
      <c r="A18" s="36">
        <v>12</v>
      </c>
      <c r="B18" s="26" t="s">
        <v>6</v>
      </c>
      <c r="C18" s="27"/>
      <c r="D18" s="27"/>
      <c r="E18" s="27" t="s">
        <v>5</v>
      </c>
      <c r="F18" s="27" t="s">
        <v>1</v>
      </c>
      <c r="G18" s="28">
        <v>1600</v>
      </c>
      <c r="H18" s="13">
        <v>88.98</v>
      </c>
      <c r="I18" s="29">
        <f>(G18*H18)</f>
        <v>142368</v>
      </c>
      <c r="J18" s="21">
        <f t="shared" si="1"/>
        <v>170841.60000000001</v>
      </c>
      <c r="K18" s="41">
        <v>44377</v>
      </c>
    </row>
    <row r="19" spans="1:11" x14ac:dyDescent="0.25">
      <c r="A19" s="36">
        <v>13</v>
      </c>
      <c r="B19" s="24" t="s">
        <v>4</v>
      </c>
      <c r="C19" s="27" t="s">
        <v>3</v>
      </c>
      <c r="D19" s="27"/>
      <c r="E19" s="27" t="s">
        <v>2</v>
      </c>
      <c r="F19" s="27" t="s">
        <v>1</v>
      </c>
      <c r="G19" s="30">
        <v>100</v>
      </c>
      <c r="H19" s="13">
        <v>142.38</v>
      </c>
      <c r="I19" s="29">
        <f>(G19*H19)</f>
        <v>14238</v>
      </c>
      <c r="J19" s="21">
        <f t="shared" si="1"/>
        <v>17085.599999999999</v>
      </c>
      <c r="K19" s="41">
        <v>44377</v>
      </c>
    </row>
    <row r="20" spans="1:11" x14ac:dyDescent="0.25">
      <c r="A20" s="1"/>
      <c r="B20" s="31" t="s">
        <v>0</v>
      </c>
      <c r="C20" s="32"/>
      <c r="D20" s="32"/>
      <c r="E20" s="32"/>
      <c r="F20" s="33"/>
      <c r="G20" s="32"/>
      <c r="H20" s="32"/>
      <c r="I20" s="34">
        <f>SUM(I7:I19)</f>
        <v>1299166.2199999997</v>
      </c>
      <c r="J20" s="34">
        <f>SUM(J7:J19)</f>
        <v>1558999.4639999999</v>
      </c>
      <c r="K20" s="40"/>
    </row>
  </sheetData>
  <mergeCells count="1">
    <mergeCell ref="D4:E4"/>
  </mergeCells>
  <pageMargins left="0.7" right="0.7" top="0.75" bottom="0.75" header="0.3" footer="0.3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2021-06-01T14:19:54Z</dcterms:modified>
</cp:coreProperties>
</file>