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Лист1!$A$1:$L$26</definedName>
  </definedNames>
  <calcPr calcId="152511"/>
</workbook>
</file>

<file path=xl/calcChain.xml><?xml version="1.0" encoding="utf-8"?>
<calcChain xmlns="http://schemas.openxmlformats.org/spreadsheetml/2006/main">
  <c r="J13" i="1" l="1"/>
  <c r="K13" i="1" s="1"/>
  <c r="J7" i="1"/>
  <c r="J8" i="1"/>
  <c r="K8" i="1" s="1"/>
  <c r="J9" i="1"/>
  <c r="K9" i="1" s="1"/>
  <c r="J10" i="1"/>
  <c r="K10" i="1" s="1"/>
  <c r="J11" i="1"/>
  <c r="K11" i="1" s="1"/>
  <c r="J12" i="1"/>
  <c r="K12" i="1" s="1"/>
  <c r="J14" i="1"/>
  <c r="K14" i="1" s="1"/>
  <c r="J15" i="1"/>
  <c r="K15" i="1" s="1"/>
  <c r="J16" i="1"/>
  <c r="K16" i="1" s="1"/>
  <c r="J17" i="1"/>
  <c r="K17" i="1" s="1"/>
  <c r="J18" i="1"/>
  <c r="K18" i="1" s="1"/>
  <c r="J19" i="1" l="1"/>
  <c r="K7" i="1"/>
  <c r="K19" i="1" s="1"/>
</calcChain>
</file>

<file path=xl/sharedStrings.xml><?xml version="1.0" encoding="utf-8"?>
<sst xmlns="http://schemas.openxmlformats.org/spreadsheetml/2006/main" count="69" uniqueCount="60">
  <si>
    <t>Итого:</t>
  </si>
  <si>
    <t>шт</t>
  </si>
  <si>
    <t>400 мл</t>
  </si>
  <si>
    <t>WD-40</t>
  </si>
  <si>
    <t xml:space="preserve">Смазка техническая универсальная  </t>
  </si>
  <si>
    <t>312Г</t>
  </si>
  <si>
    <t xml:space="preserve">Смазка силиконовая СМА-320 </t>
  </si>
  <si>
    <t>40 гр</t>
  </si>
  <si>
    <t xml:space="preserve">ВМП-АВТО </t>
  </si>
  <si>
    <t xml:space="preserve">Паста алмазная </t>
  </si>
  <si>
    <t>кг</t>
  </si>
  <si>
    <t>ТУ 2123-003-56565530-06 №3,</t>
  </si>
  <si>
    <t xml:space="preserve">ПХЗ ГОИ-3 </t>
  </si>
  <si>
    <t xml:space="preserve">Паста полировочная </t>
  </si>
  <si>
    <t>ГОСТ 6267-74</t>
  </si>
  <si>
    <t>Смазка ЦИАТИМ</t>
  </si>
  <si>
    <t>ГОСТ 14068-79</t>
  </si>
  <si>
    <t xml:space="preserve">Паста приработочная ВНИИ НП </t>
  </si>
  <si>
    <t>38-101-320-77</t>
  </si>
  <si>
    <t xml:space="preserve"> №158 </t>
  </si>
  <si>
    <t xml:space="preserve">Смазка синяя </t>
  </si>
  <si>
    <t>21150-87</t>
  </si>
  <si>
    <t xml:space="preserve">Литол-24 </t>
  </si>
  <si>
    <t xml:space="preserve">Смазка общего назначения </t>
  </si>
  <si>
    <t xml:space="preserve"> 3333-80</t>
  </si>
  <si>
    <t xml:space="preserve">Смазка графитная УСс-А </t>
  </si>
  <si>
    <t>1033-79</t>
  </si>
  <si>
    <t>Пресс-солидол Ж</t>
  </si>
  <si>
    <t xml:space="preserve">ТУ 0254-013-00148820-99 </t>
  </si>
  <si>
    <t xml:space="preserve">Смазка железнодорожная ЛЗ ЦНИИ (У) </t>
  </si>
  <si>
    <t>шт.</t>
  </si>
  <si>
    <t>Барабан 20л</t>
  </si>
  <si>
    <t>Стоимость      руб. с НДС</t>
  </si>
  <si>
    <t>Стоимость         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</si>
  <si>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</si>
  <si>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</si>
  <si>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</si>
  <si>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</si>
  <si>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</si>
  <si>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</si>
  <si>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</si>
  <si>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>Срок поставки до</t>
  </si>
  <si>
    <t>Начальная (максимальная)цена,  руб. без НДС</t>
  </si>
  <si>
    <t>Код</t>
  </si>
  <si>
    <t>ЭРЦ00004210</t>
  </si>
  <si>
    <t>ЭРЦ00004844</t>
  </si>
  <si>
    <t>ЭРЦ00005023</t>
  </si>
  <si>
    <t>ЭРЦ00005018</t>
  </si>
  <si>
    <t>ЭРЦ00005042</t>
  </si>
  <si>
    <t>ЭРЦ00005054</t>
  </si>
  <si>
    <t>ЭРЦ00004914</t>
  </si>
  <si>
    <t xml:space="preserve">1003025150 </t>
  </si>
  <si>
    <t xml:space="preserve">1003025268 </t>
  </si>
  <si>
    <t>вл000011298</t>
  </si>
  <si>
    <t>ЭРЦ00005004</t>
  </si>
  <si>
    <t>ЭРЦ00005269</t>
  </si>
  <si>
    <t>Заместитель директора по коммерческой работе                                                                                                               Д.В.Давлюд</t>
  </si>
  <si>
    <t xml:space="preserve">               Приложение №24</t>
  </si>
  <si>
    <t>к запросу котировок цен №002/ТВРЗ/2022</t>
  </si>
  <si>
    <t>ЛОТ№21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</si>
</sst>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"/>
      <family val="2"/>
    </font>
    <font>
      <b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5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11" fillId="0" borderId="0"/>
  </cellStyleXfs>
  <cellXfs count="44">
    <xf numFmtId="0" fontId="0" fillId="0" borderId="0" xfId="0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vertical="top" wrapText="1"/>
    </xf>
    <xf numFmtId="4" fontId="5" fillId="0" borderId="1" xfId="0" applyNumberFormat="1" applyFont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1" applyNumberFormat="1" applyFont="1" applyFill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7" fillId="2" borderId="1" xfId="1" applyNumberFormat="1" applyFont="1" applyFill="1" applyBorder="1" applyAlignment="1">
      <alignment vertical="top" wrapText="1"/>
    </xf>
    <xf numFmtId="4" fontId="8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6" fillId="2" borderId="1" xfId="2" applyNumberFormat="1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vertical="center" wrapText="1"/>
    </xf>
    <xf numFmtId="0" fontId="8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9" fontId="2" fillId="3" borderId="1" xfId="3" applyNumberFormat="1" applyFont="1" applyFill="1" applyBorder="1" applyAlignment="1">
      <alignment horizontal="center" vertical="center" wrapText="1"/>
    </xf>
    <xf numFmtId="49" fontId="2" fillId="3" borderId="1" xfId="3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6" fillId="3" borderId="1" xfId="1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14" fontId="5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2" borderId="2" xfId="1" applyNumberFormat="1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4">
    <cellStyle name="Обычный" xfId="0" builtinId="0"/>
    <cellStyle name="Обычный_2019" xfId="2"/>
    <cellStyle name="Обычный_Лист1" xfId="1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view="pageBreakPreview" zoomScale="118" zoomScaleNormal="100" zoomScaleSheetLayoutView="118" workbookViewId="0">
      <selection activeCell="G5" sqref="G5"/>
    </sheetView>
  </sheetViews>
  <sheetFormatPr defaultRowHeight="15" x14ac:dyDescent="0.25"/>
  <cols>
    <col min="1" max="1" width="4.5703125" customWidth="1"/>
    <col min="2" max="2" width="13.140625" customWidth="1"/>
    <col min="3" max="3" width="36.28515625" customWidth="1"/>
    <col min="4" max="4" width="14.28515625" customWidth="1"/>
    <col min="5" max="5" width="13.42578125" customWidth="1"/>
    <col min="6" max="6" width="9" customWidth="1"/>
    <col min="7" max="7" width="7.7109375" customWidth="1"/>
    <col min="9" max="9" width="10.5703125" customWidth="1"/>
    <col min="10" max="10" width="14.28515625" customWidth="1"/>
    <col min="11" max="11" width="13.28515625" customWidth="1"/>
    <col min="12" max="12" width="10.85546875" bestFit="1" customWidth="1"/>
  </cols>
  <sheetData>
    <row r="1" spans="1:12" x14ac:dyDescent="0.25">
      <c r="D1" s="28"/>
      <c r="E1" s="28"/>
      <c r="F1" s="28"/>
      <c r="G1" s="28"/>
      <c r="H1" s="28"/>
      <c r="I1" s="41" t="s">
        <v>57</v>
      </c>
      <c r="J1" s="41"/>
      <c r="K1" s="41"/>
    </row>
    <row r="2" spans="1:12" x14ac:dyDescent="0.25">
      <c r="D2" s="28"/>
      <c r="E2" s="28"/>
      <c r="F2" s="28"/>
      <c r="G2" s="28"/>
      <c r="H2" s="28"/>
      <c r="I2" s="42" t="s">
        <v>58</v>
      </c>
      <c r="J2" s="42"/>
      <c r="K2" s="42"/>
    </row>
    <row r="3" spans="1:12" x14ac:dyDescent="0.25">
      <c r="D3" s="28"/>
      <c r="E3" s="28"/>
      <c r="F3" s="28"/>
      <c r="G3" s="28"/>
      <c r="H3" s="28"/>
      <c r="I3" s="28"/>
      <c r="J3" s="28"/>
      <c r="K3" s="28"/>
    </row>
    <row r="4" spans="1:12" x14ac:dyDescent="0.25">
      <c r="D4" s="28"/>
      <c r="E4" s="28"/>
      <c r="F4" s="29" t="s">
        <v>59</v>
      </c>
      <c r="G4" s="29"/>
      <c r="H4" s="29"/>
      <c r="I4" s="29"/>
      <c r="J4" s="28"/>
      <c r="K4" s="28"/>
    </row>
    <row r="5" spans="1:12" ht="60" x14ac:dyDescent="0.25">
      <c r="A5" s="27" t="s">
        <v>40</v>
      </c>
      <c r="B5" s="27" t="s">
        <v>43</v>
      </c>
      <c r="C5" s="25" t="s">
        <v>39</v>
      </c>
      <c r="D5" s="25" t="s">
        <v>38</v>
      </c>
      <c r="E5" s="25" t="s">
        <v>37</v>
      </c>
      <c r="F5" s="26" t="s">
        <v>36</v>
      </c>
      <c r="G5" s="25" t="s">
        <v>35</v>
      </c>
      <c r="H5" s="25" t="s">
        <v>34</v>
      </c>
      <c r="I5" s="25" t="s">
        <v>42</v>
      </c>
      <c r="J5" s="24" t="s">
        <v>33</v>
      </c>
      <c r="K5" s="24" t="s">
        <v>32</v>
      </c>
      <c r="L5" s="25" t="s">
        <v>41</v>
      </c>
    </row>
    <row r="6" spans="1:12" x14ac:dyDescent="0.25">
      <c r="A6" s="23">
        <v>1</v>
      </c>
      <c r="B6" s="23">
        <v>1</v>
      </c>
      <c r="C6" s="23">
        <v>2</v>
      </c>
      <c r="D6" s="23">
        <v>3</v>
      </c>
      <c r="E6" s="23">
        <v>4</v>
      </c>
      <c r="F6" s="23">
        <v>5</v>
      </c>
      <c r="G6" s="23">
        <v>6</v>
      </c>
      <c r="H6" s="23">
        <v>7</v>
      </c>
      <c r="I6" s="23">
        <v>8</v>
      </c>
      <c r="J6" s="23">
        <v>9</v>
      </c>
      <c r="K6" s="23">
        <v>10</v>
      </c>
      <c r="L6" s="32">
        <v>11</v>
      </c>
    </row>
    <row r="7" spans="1:12" x14ac:dyDescent="0.25">
      <c r="A7" s="17">
        <v>1</v>
      </c>
      <c r="B7" s="39" t="s">
        <v>44</v>
      </c>
      <c r="C7" s="22" t="s">
        <v>31</v>
      </c>
      <c r="D7" s="17"/>
      <c r="E7" s="17"/>
      <c r="F7" s="16"/>
      <c r="G7" s="16" t="s">
        <v>30</v>
      </c>
      <c r="H7" s="21">
        <v>290</v>
      </c>
      <c r="I7" s="20">
        <v>121.5</v>
      </c>
      <c r="J7" s="11">
        <f t="shared" ref="J7:J12" si="0">H7*I7</f>
        <v>35235</v>
      </c>
      <c r="K7" s="11">
        <f t="shared" ref="K7:K12" si="1">J7*1.2</f>
        <v>42282</v>
      </c>
      <c r="L7" s="34">
        <v>44620</v>
      </c>
    </row>
    <row r="8" spans="1:12" ht="24" x14ac:dyDescent="0.25">
      <c r="A8" s="17">
        <v>2</v>
      </c>
      <c r="B8" s="39" t="s">
        <v>45</v>
      </c>
      <c r="C8" s="22" t="s">
        <v>29</v>
      </c>
      <c r="D8" s="17"/>
      <c r="E8" s="17" t="s">
        <v>28</v>
      </c>
      <c r="F8" s="16"/>
      <c r="G8" s="16" t="s">
        <v>10</v>
      </c>
      <c r="H8" s="21">
        <v>4500</v>
      </c>
      <c r="I8" s="20">
        <v>145.83000000000001</v>
      </c>
      <c r="J8" s="11">
        <f t="shared" si="0"/>
        <v>656235</v>
      </c>
      <c r="K8" s="11">
        <f t="shared" si="1"/>
        <v>787482</v>
      </c>
      <c r="L8" s="34">
        <v>44620</v>
      </c>
    </row>
    <row r="9" spans="1:12" x14ac:dyDescent="0.25">
      <c r="A9" s="17">
        <v>3</v>
      </c>
      <c r="B9" s="39" t="s">
        <v>46</v>
      </c>
      <c r="C9" s="18" t="s">
        <v>27</v>
      </c>
      <c r="D9" s="17"/>
      <c r="E9" s="17" t="s">
        <v>26</v>
      </c>
      <c r="F9" s="16"/>
      <c r="G9" s="16" t="s">
        <v>10</v>
      </c>
      <c r="H9" s="15">
        <v>400</v>
      </c>
      <c r="I9" s="11">
        <v>75.930000000000007</v>
      </c>
      <c r="J9" s="11">
        <f t="shared" si="0"/>
        <v>30372.000000000004</v>
      </c>
      <c r="K9" s="11">
        <f t="shared" si="1"/>
        <v>36446.400000000001</v>
      </c>
      <c r="L9" s="34">
        <v>44620</v>
      </c>
    </row>
    <row r="10" spans="1:12" x14ac:dyDescent="0.25">
      <c r="A10" s="17">
        <v>4</v>
      </c>
      <c r="B10" s="39" t="s">
        <v>47</v>
      </c>
      <c r="C10" s="18" t="s">
        <v>25</v>
      </c>
      <c r="D10" s="17"/>
      <c r="E10" s="17" t="s">
        <v>24</v>
      </c>
      <c r="F10" s="16"/>
      <c r="G10" s="16" t="s">
        <v>10</v>
      </c>
      <c r="H10" s="15">
        <v>30</v>
      </c>
      <c r="I10" s="11">
        <v>56.47</v>
      </c>
      <c r="J10" s="11">
        <f t="shared" si="0"/>
        <v>1694.1</v>
      </c>
      <c r="K10" s="11">
        <f t="shared" si="1"/>
        <v>2032.9199999999998</v>
      </c>
      <c r="L10" s="34">
        <v>44620</v>
      </c>
    </row>
    <row r="11" spans="1:12" x14ac:dyDescent="0.25">
      <c r="A11" s="17">
        <v>5</v>
      </c>
      <c r="B11" s="39" t="s">
        <v>48</v>
      </c>
      <c r="C11" s="19" t="s">
        <v>23</v>
      </c>
      <c r="D11" s="17" t="s">
        <v>22</v>
      </c>
      <c r="E11" s="17" t="s">
        <v>21</v>
      </c>
      <c r="F11" s="16"/>
      <c r="G11" s="16" t="s">
        <v>10</v>
      </c>
      <c r="H11" s="15">
        <v>50</v>
      </c>
      <c r="I11" s="11">
        <v>91.9</v>
      </c>
      <c r="J11" s="11">
        <f t="shared" si="0"/>
        <v>4595</v>
      </c>
      <c r="K11" s="11">
        <f t="shared" si="1"/>
        <v>5514</v>
      </c>
      <c r="L11" s="34">
        <v>44620</v>
      </c>
    </row>
    <row r="12" spans="1:12" x14ac:dyDescent="0.25">
      <c r="A12" s="17">
        <v>6</v>
      </c>
      <c r="B12" s="39" t="s">
        <v>49</v>
      </c>
      <c r="C12" s="18" t="s">
        <v>20</v>
      </c>
      <c r="D12" s="17" t="s">
        <v>19</v>
      </c>
      <c r="E12" s="17" t="s">
        <v>18</v>
      </c>
      <c r="F12" s="16"/>
      <c r="G12" s="16" t="s">
        <v>10</v>
      </c>
      <c r="H12" s="15">
        <v>3.2</v>
      </c>
      <c r="I12" s="11">
        <v>140.37</v>
      </c>
      <c r="J12" s="11">
        <f t="shared" si="0"/>
        <v>449.18400000000003</v>
      </c>
      <c r="K12" s="11">
        <f t="shared" si="1"/>
        <v>539.02080000000001</v>
      </c>
      <c r="L12" s="34">
        <v>44620</v>
      </c>
    </row>
    <row r="13" spans="1:12" x14ac:dyDescent="0.25">
      <c r="A13" s="17">
        <v>7</v>
      </c>
      <c r="B13" s="39" t="s">
        <v>50</v>
      </c>
      <c r="C13" s="8" t="s">
        <v>17</v>
      </c>
      <c r="D13" s="17">
        <v>232</v>
      </c>
      <c r="E13" s="17" t="s">
        <v>16</v>
      </c>
      <c r="F13" s="16"/>
      <c r="G13" s="16" t="s">
        <v>10</v>
      </c>
      <c r="H13" s="15">
        <v>40</v>
      </c>
      <c r="I13" s="11">
        <v>2000</v>
      </c>
      <c r="J13" s="11">
        <f>H13*I13</f>
        <v>80000</v>
      </c>
      <c r="K13" s="11">
        <f>J13*1.2</f>
        <v>96000</v>
      </c>
      <c r="L13" s="34">
        <v>44620</v>
      </c>
    </row>
    <row r="14" spans="1:12" x14ac:dyDescent="0.25">
      <c r="A14" s="14">
        <v>8</v>
      </c>
      <c r="B14" s="39" t="s">
        <v>51</v>
      </c>
      <c r="C14" s="40" t="s">
        <v>15</v>
      </c>
      <c r="D14" s="36">
        <v>201</v>
      </c>
      <c r="E14" s="36" t="s">
        <v>14</v>
      </c>
      <c r="F14" s="36"/>
      <c r="G14" s="36" t="s">
        <v>10</v>
      </c>
      <c r="H14" s="21">
        <v>30</v>
      </c>
      <c r="I14" s="35">
        <v>116</v>
      </c>
      <c r="J14" s="37">
        <f>H14*I14</f>
        <v>3480</v>
      </c>
      <c r="K14" s="11">
        <f t="shared" ref="K14:K18" si="2">J14*1.2</f>
        <v>4176</v>
      </c>
      <c r="L14" s="34">
        <v>44620</v>
      </c>
    </row>
    <row r="15" spans="1:12" ht="36" x14ac:dyDescent="0.25">
      <c r="A15" s="12">
        <v>10</v>
      </c>
      <c r="B15" s="39" t="s">
        <v>52</v>
      </c>
      <c r="C15" s="13" t="s">
        <v>13</v>
      </c>
      <c r="D15" s="38" t="s">
        <v>12</v>
      </c>
      <c r="E15" s="36" t="s">
        <v>11</v>
      </c>
      <c r="F15" s="38"/>
      <c r="G15" s="38" t="s">
        <v>10</v>
      </c>
      <c r="H15" s="15">
        <v>30</v>
      </c>
      <c r="I15" s="11">
        <v>235.69</v>
      </c>
      <c r="J15" s="11">
        <f>H15*I15</f>
        <v>7070.7</v>
      </c>
      <c r="K15" s="11">
        <f t="shared" si="2"/>
        <v>8484.84</v>
      </c>
      <c r="L15" s="34">
        <v>44620</v>
      </c>
    </row>
    <row r="16" spans="1:12" x14ac:dyDescent="0.25">
      <c r="A16" s="12">
        <v>11</v>
      </c>
      <c r="B16" s="39" t="s">
        <v>53</v>
      </c>
      <c r="C16" s="8" t="s">
        <v>9</v>
      </c>
      <c r="D16" s="38" t="s">
        <v>8</v>
      </c>
      <c r="E16" s="36"/>
      <c r="F16" s="38" t="s">
        <v>7</v>
      </c>
      <c r="G16" s="38" t="s">
        <v>1</v>
      </c>
      <c r="H16" s="15">
        <v>10</v>
      </c>
      <c r="I16" s="11">
        <v>147.44</v>
      </c>
      <c r="J16" s="11">
        <f>H16*I16</f>
        <v>1474.4</v>
      </c>
      <c r="K16" s="11">
        <f t="shared" si="2"/>
        <v>1769.28</v>
      </c>
      <c r="L16" s="34">
        <v>44620</v>
      </c>
    </row>
    <row r="17" spans="1:12" x14ac:dyDescent="0.25">
      <c r="A17" s="9">
        <v>12</v>
      </c>
      <c r="B17" s="39" t="s">
        <v>54</v>
      </c>
      <c r="C17" s="10" t="s">
        <v>6</v>
      </c>
      <c r="D17" s="7"/>
      <c r="E17" s="7"/>
      <c r="F17" s="7" t="s">
        <v>5</v>
      </c>
      <c r="G17" s="7" t="s">
        <v>1</v>
      </c>
      <c r="H17" s="30">
        <v>1200</v>
      </c>
      <c r="I17" s="6">
        <v>88.98</v>
      </c>
      <c r="J17" s="5">
        <f>(H17*I17)</f>
        <v>106776</v>
      </c>
      <c r="K17" s="5">
        <f t="shared" si="2"/>
        <v>128131.2</v>
      </c>
      <c r="L17" s="34">
        <v>44620</v>
      </c>
    </row>
    <row r="18" spans="1:12" x14ac:dyDescent="0.25">
      <c r="A18" s="9">
        <v>13</v>
      </c>
      <c r="B18" s="39" t="s">
        <v>55</v>
      </c>
      <c r="C18" s="8" t="s">
        <v>4</v>
      </c>
      <c r="D18" s="7" t="s">
        <v>3</v>
      </c>
      <c r="E18" s="7"/>
      <c r="F18" s="7" t="s">
        <v>2</v>
      </c>
      <c r="G18" s="7" t="s">
        <v>1</v>
      </c>
      <c r="H18" s="31">
        <v>150</v>
      </c>
      <c r="I18" s="6">
        <v>142.38</v>
      </c>
      <c r="J18" s="5">
        <f>(H18*I18)</f>
        <v>21357</v>
      </c>
      <c r="K18" s="5">
        <f t="shared" si="2"/>
        <v>25628.399999999998</v>
      </c>
      <c r="L18" s="34">
        <v>44620</v>
      </c>
    </row>
    <row r="19" spans="1:12" x14ac:dyDescent="0.25">
      <c r="A19" s="2"/>
      <c r="B19" s="2"/>
      <c r="C19" s="4" t="s">
        <v>0</v>
      </c>
      <c r="D19" s="2"/>
      <c r="E19" s="2"/>
      <c r="F19" s="2"/>
      <c r="G19" s="3"/>
      <c r="H19" s="2"/>
      <c r="I19" s="2"/>
      <c r="J19" s="1">
        <f>SUM(J7:J18)</f>
        <v>948738.38399999996</v>
      </c>
      <c r="K19" s="1">
        <f>SUM(K7:K18)</f>
        <v>1138486.0608000001</v>
      </c>
      <c r="L19" s="33"/>
    </row>
    <row r="22" spans="1:12" ht="18.75" x14ac:dyDescent="0.3">
      <c r="A22" s="43" t="s">
        <v>56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</row>
  </sheetData>
  <mergeCells count="3">
    <mergeCell ref="I1:K1"/>
    <mergeCell ref="I2:K2"/>
    <mergeCell ref="A22:L22"/>
  </mergeCells>
  <pageMargins left="0" right="0" top="0" bottom="0" header="0.31496062992125984" footer="0.31496062992125984"/>
  <pageSetup paperSize="9" scale="91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2022-01-21T07:43:04Z</dcterms:modified>
</cp:coreProperties>
</file>