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H27" i="1"/>
  <c r="I28" i="1" l="1"/>
  <c r="I27" i="1"/>
  <c r="H26" i="1" l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 l="1"/>
  <c r="H36" i="1" s="1"/>
  <c r="I9" i="1" l="1"/>
  <c r="I36" i="1" s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</calcChain>
</file>

<file path=xl/sharedStrings.xml><?xml version="1.0" encoding="utf-8"?>
<sst xmlns="http://schemas.openxmlformats.org/spreadsheetml/2006/main" count="58" uniqueCount="27">
  <si>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</si>
  <si>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</si>
  <si>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</si>
  <si>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</si>
  <si>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</si>
  <si>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</si>
  <si>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</si>
  <si>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</si>
  <si>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>м</t>
  </si>
  <si>
    <t>ГОСТ, ТУ</t>
  </si>
  <si>
    <t>Количество</t>
  </si>
  <si>
    <t>Объем и сроки поставки каждой партии Товара согласовываются сторонами в Спецификациях.</t>
  </si>
  <si>
    <t>Заместитель директора (по коммерческой работе)                                                                                                                                                          Д.В.Давлюд</t>
  </si>
  <si>
    <t>ТУ 16К71-291-99</t>
  </si>
  <si>
    <t>ТУ 16К71-375-2007</t>
  </si>
  <si>
    <t>Кабель Траснкаб КПСКЭОнг 380В, 2х1,5</t>
  </si>
  <si>
    <t>Кабель КПКСКТОнг 600В, 2х1,5</t>
  </si>
  <si>
    <t>ТУ 16К71-370-2007</t>
  </si>
  <si>
    <t>Кабель КМП 600В 2х2,5</t>
  </si>
  <si>
    <t>ТУ 3559-403-00217053-2011</t>
  </si>
  <si>
    <t>Транскаб ППСТВМНГ  4 1000В, м</t>
  </si>
  <si>
    <t>Кабель КПКСКТОнг 600В, 2х2,5</t>
  </si>
  <si>
    <t>Кабель КМП 600В 2х1,5</t>
  </si>
  <si>
    <t>Кабель КМП 600В 3х1,5</t>
  </si>
  <si>
    <t>Кабель КМП 600В 3х2,5</t>
  </si>
  <si>
    <t>Кабель КМП 600В 4х1,5</t>
  </si>
  <si>
    <t xml:space="preserve">        к запросу котировок цен№ 051/ТВРЗ/2022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</si>
</sst>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8" xfId="2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7;&#1063;&#1045;&#1042;&#1040;\D\&#1053;&#1086;&#1074;&#1072;&#1103;%20&#1087;&#1072;&#1087;&#1082;&#1072;\Documents\2022%20&#1075;&#1086;&#1076;\&#1055;&#1056;&#1054;&#1042;&#1054;&#1044;&#1040;\&#1055;&#1088;&#1086;&#1074;&#1086;&#1076;%204%20&#1082;&#1074;&#1072;&#1088;&#1090;&#1072;&#1083;\&#1089;&#1088;&#1072;&#1074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ВРЗ 4 квартал"/>
    </sheetNames>
    <sheetDataSet>
      <sheetData sheetId="0" refreshError="1">
        <row r="2">
          <cell r="A2" t="str">
            <v>ТРАНСКАБ НППнг(А)-НF 0,75</v>
          </cell>
          <cell r="B2" t="str">
            <v>ТУ 3559-403-00217053-2011</v>
          </cell>
        </row>
        <row r="3">
          <cell r="A3" t="str">
            <v>ТРАНСКАБ НППнг(А)-НF 1</v>
          </cell>
          <cell r="B3" t="str">
            <v>ТУ 3559-403-00217053-2011</v>
          </cell>
        </row>
        <row r="4">
          <cell r="A4" t="str">
            <v>ТРАНСКАБ НППнг(А)-НF 1,5</v>
          </cell>
          <cell r="B4" t="str">
            <v>ТУ 3559-403-00217053-2011</v>
          </cell>
        </row>
        <row r="5">
          <cell r="A5" t="str">
            <v>ТРАНСКАБ-НПП(А)-HF Б 2,5</v>
          </cell>
          <cell r="B5" t="str">
            <v>ТУ 3559-403-00217053-2011</v>
          </cell>
        </row>
        <row r="6">
          <cell r="A6" t="str">
            <v>ТРАНСКАБ НППнг(А)-НF 4</v>
          </cell>
          <cell r="B6" t="str">
            <v>ТУ 3559-403-00217053-2011</v>
          </cell>
        </row>
        <row r="7">
          <cell r="A7" t="str">
            <v>ТРАНСКАБ НППнг(А)-НF 6</v>
          </cell>
          <cell r="B7" t="str">
            <v>ТУ 3559-403-00217053-2011</v>
          </cell>
        </row>
        <row r="8">
          <cell r="A8" t="str">
            <v>ТРАНСКАБ-КМПнг(А) HF 2х0,75</v>
          </cell>
          <cell r="B8" t="str">
            <v>ТУ 3559-403-00217053-2011</v>
          </cell>
        </row>
        <row r="9">
          <cell r="A9" t="str">
            <v>ТРАНСКАБ-КМПнг(А) HF 4х1,5</v>
          </cell>
          <cell r="B9" t="str">
            <v>ТУ 3559-403-00217053-2011</v>
          </cell>
        </row>
        <row r="10">
          <cell r="A10" t="str">
            <v>ТРАНСКАБ-КМПнг(А) HF 1х10</v>
          </cell>
          <cell r="B10" t="str">
            <v>ТУ 3559-403-00217053-2011</v>
          </cell>
        </row>
        <row r="11">
          <cell r="A11" t="str">
            <v>ТРАНСКАБ-КМПнг(А) HF 1х16</v>
          </cell>
          <cell r="B11" t="str">
            <v>ТУ 3559-403-00217053-2011</v>
          </cell>
        </row>
        <row r="12">
          <cell r="A12" t="str">
            <v>ТРАНСКАБ-КМПнг(А) HF 1х50</v>
          </cell>
          <cell r="B12" t="str">
            <v>ТУ 3559-403-00217053-2011</v>
          </cell>
        </row>
        <row r="13">
          <cell r="A13" t="str">
            <v>ТРАНСКАБ ППСКТОнг(А)-НF  95 660В</v>
          </cell>
          <cell r="B13" t="str">
            <v>ТУ16.К71-370-2007</v>
          </cell>
        </row>
        <row r="14">
          <cell r="A14" t="str">
            <v>ТРАНСКАБ ППСКТОнг(А)-НF  70 660В</v>
          </cell>
          <cell r="B14" t="str">
            <v>ТУ16.К71-370-2007</v>
          </cell>
        </row>
        <row r="15">
          <cell r="A15" t="str">
            <v>Кабель ТРАНСКАБ-Patch SF/UTP Cat5e ZHнг(А)-HF 2х2х0,6</v>
          </cell>
          <cell r="B15" t="str">
            <v>ТУ 3574-402-00217053-2011</v>
          </cell>
        </row>
        <row r="16">
          <cell r="A16" t="str">
            <v>Кабель ТРАНСКАБ-Patch SF/UTP Cat5e ZHнг(А)-HF 4х2х0,48</v>
          </cell>
          <cell r="B16" t="str">
            <v>ТУ 3574-402-00217053-2011</v>
          </cell>
        </row>
        <row r="17">
          <cell r="A17" t="str">
            <v>ТРАНСКАБ ППСТВМнг(А) 95 4000В</v>
          </cell>
          <cell r="B17" t="str">
            <v>ТУ16.К71-370-2007</v>
          </cell>
        </row>
        <row r="18">
          <cell r="A18" t="str">
            <v>ТРАНСКАБ-ППСТВМнг(А) 10 4000В</v>
          </cell>
          <cell r="B18" t="str">
            <v>ТУ16.К71-370-2007</v>
          </cell>
        </row>
        <row r="19">
          <cell r="A19" t="str">
            <v>ТРАНСКАБ-ППСТВМнг(А) 2,5 1000В</v>
          </cell>
          <cell r="B19" t="str">
            <v>ТУ16.К71-370-2007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zoomScale="90" zoomScaleNormal="90" workbookViewId="0">
      <selection activeCell="U10" sqref="U10"/>
    </sheetView>
  </sheetViews>
  <sheetFormatPr defaultRowHeight="15" x14ac:dyDescent="0.25"/>
  <cols>
    <col min="1" max="1" width="3.5703125" customWidth="1"/>
    <col min="2" max="2" width="7.28515625" style="4" customWidth="1"/>
    <col min="3" max="3" width="55.7109375" style="4" customWidth="1"/>
    <col min="4" max="4" width="28.42578125" style="6" customWidth="1"/>
    <col min="5" max="5" width="9.140625" style="4" customWidth="1"/>
    <col min="6" max="6" width="12.140625" style="4" customWidth="1"/>
    <col min="7" max="7" width="21.5703125" style="4" customWidth="1"/>
    <col min="8" max="8" width="17.42578125" style="4" customWidth="1"/>
    <col min="9" max="9" width="17.140625" style="4" customWidth="1"/>
  </cols>
  <sheetData>
    <row r="2" spans="1:9" x14ac:dyDescent="0.25">
      <c r="G2" s="19" t="s">
        <v>6</v>
      </c>
      <c r="H2" s="19"/>
      <c r="I2" s="19"/>
    </row>
    <row r="3" spans="1:9" x14ac:dyDescent="0.25">
      <c r="G3" s="19" t="s">
        <v>26</v>
      </c>
      <c r="H3" s="19"/>
      <c r="I3" s="19"/>
    </row>
    <row r="5" spans="1:9" ht="24" customHeight="1" x14ac:dyDescent="0.25">
      <c r="A5" s="30"/>
      <c r="B5" s="31" t="s">
        <v>0</v>
      </c>
      <c r="C5" s="31" t="s">
        <v>1</v>
      </c>
      <c r="D5" s="35" t="s">
        <v>9</v>
      </c>
      <c r="E5" s="31" t="s">
        <v>2</v>
      </c>
      <c r="F5" s="32" t="s">
        <v>10</v>
      </c>
      <c r="G5" s="35" t="s">
        <v>4</v>
      </c>
      <c r="H5" s="38" t="s">
        <v>7</v>
      </c>
      <c r="I5" s="31" t="s">
        <v>5</v>
      </c>
    </row>
    <row r="6" spans="1:9" ht="7.5" customHeight="1" x14ac:dyDescent="0.25">
      <c r="A6" s="30"/>
      <c r="B6" s="31"/>
      <c r="C6" s="31"/>
      <c r="D6" s="36"/>
      <c r="E6" s="31"/>
      <c r="F6" s="33"/>
      <c r="G6" s="36"/>
      <c r="H6" s="39"/>
      <c r="I6" s="31"/>
    </row>
    <row r="7" spans="1:9" x14ac:dyDescent="0.25">
      <c r="A7" s="30"/>
      <c r="B7" s="31"/>
      <c r="C7" s="31"/>
      <c r="D7" s="36"/>
      <c r="E7" s="31"/>
      <c r="F7" s="33"/>
      <c r="G7" s="36"/>
      <c r="H7" s="39"/>
      <c r="I7" s="31"/>
    </row>
    <row r="8" spans="1:9" x14ac:dyDescent="0.25">
      <c r="A8" s="30"/>
      <c r="B8" s="31"/>
      <c r="C8" s="31"/>
      <c r="D8" s="37"/>
      <c r="E8" s="31"/>
      <c r="F8" s="34"/>
      <c r="G8" s="37"/>
      <c r="H8" s="40"/>
      <c r="I8" s="31"/>
    </row>
    <row r="9" spans="1:9" ht="24" customHeight="1" x14ac:dyDescent="0.25">
      <c r="B9" s="5">
        <v>1</v>
      </c>
      <c r="C9" s="7" t="str">
        <f>'[1]ТВРЗ 4 квартал'!A2</f>
        <v>ТРАНСКАБ НППнг(А)-НF 0,75</v>
      </c>
      <c r="D9" s="9" t="str">
        <f>'[1]ТВРЗ 4 квартал'!B2</f>
        <v>ТУ 3559-403-00217053-2011</v>
      </c>
      <c r="E9" s="5" t="s">
        <v>8</v>
      </c>
      <c r="F9" s="11">
        <v>150000</v>
      </c>
      <c r="G9" s="1">
        <v>28.99</v>
      </c>
      <c r="H9" s="1">
        <f>F9*G9</f>
        <v>4348500</v>
      </c>
      <c r="I9" s="1">
        <f>H9*1.2</f>
        <v>5218200</v>
      </c>
    </row>
    <row r="10" spans="1:9" ht="24" customHeight="1" x14ac:dyDescent="0.25">
      <c r="B10" s="5">
        <v>2</v>
      </c>
      <c r="C10" s="7" t="str">
        <f>'[1]ТВРЗ 4 квартал'!A3</f>
        <v>ТРАНСКАБ НППнг(А)-НF 1</v>
      </c>
      <c r="D10" s="9" t="str">
        <f>'[1]ТВРЗ 4 квартал'!B3</f>
        <v>ТУ 3559-403-00217053-2011</v>
      </c>
      <c r="E10" s="5" t="s">
        <v>8</v>
      </c>
      <c r="F10" s="12">
        <v>170000</v>
      </c>
      <c r="G10" s="1">
        <v>32.6</v>
      </c>
      <c r="H10" s="1">
        <f t="shared" ref="H10:H27" si="0">F10*G10</f>
        <v>5542000</v>
      </c>
      <c r="I10" s="1">
        <f t="shared" ref="I10:I28" si="1">H10*1.2</f>
        <v>6650400</v>
      </c>
    </row>
    <row r="11" spans="1:9" ht="24" customHeight="1" x14ac:dyDescent="0.25">
      <c r="B11" s="5">
        <v>3</v>
      </c>
      <c r="C11" s="7" t="str">
        <f>'[1]ТВРЗ 4 квартал'!A4</f>
        <v>ТРАНСКАБ НППнг(А)-НF 1,5</v>
      </c>
      <c r="D11" s="9" t="str">
        <f>'[1]ТВРЗ 4 квартал'!B4</f>
        <v>ТУ 3559-403-00217053-2011</v>
      </c>
      <c r="E11" s="5" t="s">
        <v>8</v>
      </c>
      <c r="F11" s="12">
        <v>850000</v>
      </c>
      <c r="G11" s="2">
        <v>45.03</v>
      </c>
      <c r="H11" s="1">
        <f t="shared" si="0"/>
        <v>38275500</v>
      </c>
      <c r="I11" s="1">
        <f t="shared" si="1"/>
        <v>45930600</v>
      </c>
    </row>
    <row r="12" spans="1:9" ht="24" customHeight="1" x14ac:dyDescent="0.25">
      <c r="B12" s="5">
        <v>4</v>
      </c>
      <c r="C12" s="7" t="str">
        <f>'[1]ТВРЗ 4 квартал'!A5</f>
        <v>ТРАНСКАБ-НПП(А)-HF Б 2,5</v>
      </c>
      <c r="D12" s="9" t="str">
        <f>'[1]ТВРЗ 4 квартал'!B5</f>
        <v>ТУ 3559-403-00217053-2011</v>
      </c>
      <c r="E12" s="5" t="s">
        <v>8</v>
      </c>
      <c r="F12" s="12">
        <v>95000</v>
      </c>
      <c r="G12" s="2">
        <v>78.81</v>
      </c>
      <c r="H12" s="1">
        <f t="shared" si="0"/>
        <v>7486950</v>
      </c>
      <c r="I12" s="1">
        <f t="shared" si="1"/>
        <v>8984340</v>
      </c>
    </row>
    <row r="13" spans="1:9" ht="24" customHeight="1" x14ac:dyDescent="0.25">
      <c r="B13" s="5">
        <v>5</v>
      </c>
      <c r="C13" s="7" t="str">
        <f>'[1]ТВРЗ 4 квартал'!A6</f>
        <v>ТРАНСКАБ НППнг(А)-НF 4</v>
      </c>
      <c r="D13" s="9" t="str">
        <f>'[1]ТВРЗ 4 квартал'!B6</f>
        <v>ТУ 3559-403-00217053-2011</v>
      </c>
      <c r="E13" s="5" t="s">
        <v>8</v>
      </c>
      <c r="F13" s="12">
        <v>60000</v>
      </c>
      <c r="G13" s="2">
        <v>132.83000000000001</v>
      </c>
      <c r="H13" s="1">
        <f t="shared" si="0"/>
        <v>7969800.0000000009</v>
      </c>
      <c r="I13" s="1">
        <f t="shared" si="1"/>
        <v>9563760</v>
      </c>
    </row>
    <row r="14" spans="1:9" ht="24" customHeight="1" x14ac:dyDescent="0.25">
      <c r="B14" s="5">
        <v>6</v>
      </c>
      <c r="C14" s="7" t="str">
        <f>'[1]ТВРЗ 4 квартал'!A7</f>
        <v>ТРАНСКАБ НППнг(А)-НF 6</v>
      </c>
      <c r="D14" s="9" t="str">
        <f>'[1]ТВРЗ 4 квартал'!B7</f>
        <v>ТУ 3559-403-00217053-2011</v>
      </c>
      <c r="E14" s="5" t="s">
        <v>8</v>
      </c>
      <c r="F14" s="12">
        <v>60000</v>
      </c>
      <c r="G14" s="2">
        <v>202.83</v>
      </c>
      <c r="H14" s="1">
        <f t="shared" si="0"/>
        <v>12169800</v>
      </c>
      <c r="I14" s="1">
        <f t="shared" si="1"/>
        <v>14603760</v>
      </c>
    </row>
    <row r="15" spans="1:9" ht="24" customHeight="1" x14ac:dyDescent="0.25">
      <c r="B15" s="5">
        <v>7</v>
      </c>
      <c r="C15" s="7" t="str">
        <f>'[1]ТВРЗ 4 квартал'!A8</f>
        <v>ТРАНСКАБ-КМПнг(А) HF 2х0,75</v>
      </c>
      <c r="D15" s="9" t="str">
        <f>'[1]ТВРЗ 4 квартал'!B8</f>
        <v>ТУ 3559-403-00217053-2011</v>
      </c>
      <c r="E15" s="5" t="s">
        <v>8</v>
      </c>
      <c r="F15" s="12">
        <v>18000</v>
      </c>
      <c r="G15" s="2">
        <v>77.08</v>
      </c>
      <c r="H15" s="1">
        <f t="shared" si="0"/>
        <v>1387440</v>
      </c>
      <c r="I15" s="1">
        <f t="shared" si="1"/>
        <v>1664928</v>
      </c>
    </row>
    <row r="16" spans="1:9" ht="24" customHeight="1" x14ac:dyDescent="0.25">
      <c r="B16" s="5">
        <v>8</v>
      </c>
      <c r="C16" s="7" t="str">
        <f>'[1]ТВРЗ 4 квартал'!A9</f>
        <v>ТРАНСКАБ-КМПнг(А) HF 4х1,5</v>
      </c>
      <c r="D16" s="9" t="str">
        <f>'[1]ТВРЗ 4 квартал'!B9</f>
        <v>ТУ 3559-403-00217053-2011</v>
      </c>
      <c r="E16" s="5" t="s">
        <v>8</v>
      </c>
      <c r="F16" s="12">
        <v>3000</v>
      </c>
      <c r="G16" s="2">
        <v>281.48</v>
      </c>
      <c r="H16" s="1">
        <f t="shared" si="0"/>
        <v>844440</v>
      </c>
      <c r="I16" s="1">
        <f t="shared" si="1"/>
        <v>1013328</v>
      </c>
    </row>
    <row r="17" spans="2:10" ht="24" customHeight="1" x14ac:dyDescent="0.25">
      <c r="B17" s="5">
        <v>9</v>
      </c>
      <c r="C17" s="7" t="str">
        <f>'[1]ТВРЗ 4 квартал'!A10</f>
        <v>ТРАНСКАБ-КМПнг(А) HF 1х10</v>
      </c>
      <c r="D17" s="9" t="str">
        <f>'[1]ТВРЗ 4 квартал'!B10</f>
        <v>ТУ 3559-403-00217053-2011</v>
      </c>
      <c r="E17" s="5" t="s">
        <v>8</v>
      </c>
      <c r="F17" s="12">
        <v>19000</v>
      </c>
      <c r="G17" s="2">
        <v>329.75</v>
      </c>
      <c r="H17" s="1">
        <f t="shared" si="0"/>
        <v>6265250</v>
      </c>
      <c r="I17" s="1">
        <f t="shared" si="1"/>
        <v>7518300</v>
      </c>
    </row>
    <row r="18" spans="2:10" ht="24" customHeight="1" x14ac:dyDescent="0.25">
      <c r="B18" s="5">
        <v>10</v>
      </c>
      <c r="C18" s="7" t="str">
        <f>'[1]ТВРЗ 4 квартал'!A11</f>
        <v>ТРАНСКАБ-КМПнг(А) HF 1х16</v>
      </c>
      <c r="D18" s="9" t="str">
        <f>'[1]ТВРЗ 4 квартал'!B11</f>
        <v>ТУ 3559-403-00217053-2011</v>
      </c>
      <c r="E18" s="13" t="s">
        <v>8</v>
      </c>
      <c r="F18" s="12">
        <v>11000</v>
      </c>
      <c r="G18" s="2">
        <v>513.46</v>
      </c>
      <c r="H18" s="1">
        <f t="shared" si="0"/>
        <v>5648060</v>
      </c>
      <c r="I18" s="1">
        <f t="shared" si="1"/>
        <v>6777672</v>
      </c>
      <c r="J18" s="14"/>
    </row>
    <row r="19" spans="2:10" ht="24" customHeight="1" x14ac:dyDescent="0.25">
      <c r="B19" s="5">
        <v>11</v>
      </c>
      <c r="C19" s="7" t="str">
        <f>'[1]ТВРЗ 4 квартал'!A12</f>
        <v>ТРАНСКАБ-КМПнг(А) HF 1х50</v>
      </c>
      <c r="D19" s="9" t="str">
        <f>'[1]ТВРЗ 4 квартал'!B12</f>
        <v>ТУ 3559-403-00217053-2011</v>
      </c>
      <c r="E19" s="13" t="s">
        <v>8</v>
      </c>
      <c r="F19" s="12">
        <v>8000</v>
      </c>
      <c r="G19" s="2">
        <v>1428.36</v>
      </c>
      <c r="H19" s="1">
        <f t="shared" si="0"/>
        <v>11426880</v>
      </c>
      <c r="I19" s="1">
        <f t="shared" si="1"/>
        <v>13712256</v>
      </c>
      <c r="J19" s="14"/>
    </row>
    <row r="20" spans="2:10" ht="29.25" customHeight="1" x14ac:dyDescent="0.25">
      <c r="B20" s="5">
        <v>12</v>
      </c>
      <c r="C20" s="7" t="str">
        <f>'[1]ТВРЗ 4 квартал'!A13</f>
        <v>ТРАНСКАБ ППСКТОнг(А)-НF  95 660В</v>
      </c>
      <c r="D20" s="9" t="str">
        <f>'[1]ТВРЗ 4 квартал'!B13</f>
        <v>ТУ16.К71-370-2007</v>
      </c>
      <c r="E20" s="13" t="s">
        <v>8</v>
      </c>
      <c r="F20" s="12">
        <v>2500</v>
      </c>
      <c r="G20" s="2">
        <v>2944.56</v>
      </c>
      <c r="H20" s="1">
        <f t="shared" si="0"/>
        <v>7361400</v>
      </c>
      <c r="I20" s="1">
        <f t="shared" si="1"/>
        <v>8833680</v>
      </c>
      <c r="J20" s="14"/>
    </row>
    <row r="21" spans="2:10" ht="24" customHeight="1" x14ac:dyDescent="0.25">
      <c r="B21" s="5">
        <v>13</v>
      </c>
      <c r="C21" s="7" t="str">
        <f>'[1]ТВРЗ 4 квартал'!A14</f>
        <v>ТРАНСКАБ ППСКТОнг(А)-НF  70 660В</v>
      </c>
      <c r="D21" s="9" t="str">
        <f>'[1]ТВРЗ 4 квартал'!B14</f>
        <v>ТУ16.К71-370-2007</v>
      </c>
      <c r="E21" s="13" t="s">
        <v>8</v>
      </c>
      <c r="F21" s="12">
        <v>4200</v>
      </c>
      <c r="G21" s="2">
        <v>2151.6</v>
      </c>
      <c r="H21" s="1">
        <f t="shared" si="0"/>
        <v>9036720</v>
      </c>
      <c r="I21" s="1">
        <f t="shared" si="1"/>
        <v>10844064</v>
      </c>
      <c r="J21" s="14"/>
    </row>
    <row r="22" spans="2:10" ht="24" customHeight="1" x14ac:dyDescent="0.25">
      <c r="B22" s="5">
        <v>14</v>
      </c>
      <c r="C22" s="7" t="str">
        <f>'[1]ТВРЗ 4 квартал'!A15</f>
        <v>Кабель ТРАНСКАБ-Patch SF/UTP Cat5e ZHнг(А)-HF 2х2х0,6</v>
      </c>
      <c r="D22" s="9" t="str">
        <f>'[1]ТВРЗ 4 квартал'!B15</f>
        <v>ТУ 3574-402-00217053-2011</v>
      </c>
      <c r="E22" s="13" t="s">
        <v>8</v>
      </c>
      <c r="F22" s="12">
        <v>14000</v>
      </c>
      <c r="G22" s="2">
        <v>134.28</v>
      </c>
      <c r="H22" s="1">
        <f t="shared" si="0"/>
        <v>1879920</v>
      </c>
      <c r="I22" s="1">
        <f t="shared" si="1"/>
        <v>2255904</v>
      </c>
      <c r="J22" s="14"/>
    </row>
    <row r="23" spans="2:10" ht="24" customHeight="1" x14ac:dyDescent="0.25">
      <c r="B23" s="5">
        <v>15</v>
      </c>
      <c r="C23" s="7" t="str">
        <f>'[1]ТВРЗ 4 квартал'!A16</f>
        <v>Кабель ТРАНСКАБ-Patch SF/UTP Cat5e ZHнг(А)-HF 4х2х0,48</v>
      </c>
      <c r="D23" s="9" t="str">
        <f>'[1]ТВРЗ 4 квартал'!B16</f>
        <v>ТУ 3574-402-00217053-2011</v>
      </c>
      <c r="E23" s="13" t="s">
        <v>8</v>
      </c>
      <c r="F23" s="12">
        <v>4500</v>
      </c>
      <c r="G23" s="3">
        <v>178.14</v>
      </c>
      <c r="H23" s="1">
        <f t="shared" si="0"/>
        <v>801629.99999999988</v>
      </c>
      <c r="I23" s="1">
        <f t="shared" si="1"/>
        <v>961955.99999999977</v>
      </c>
      <c r="J23" s="14"/>
    </row>
    <row r="24" spans="2:10" ht="24" customHeight="1" x14ac:dyDescent="0.25">
      <c r="B24" s="5">
        <v>16</v>
      </c>
      <c r="C24" s="7" t="str">
        <f>'[1]ТВРЗ 4 квартал'!A17</f>
        <v>ТРАНСКАБ ППСТВМнг(А) 95 4000В</v>
      </c>
      <c r="D24" s="9" t="str">
        <f>'[1]ТВРЗ 4 квартал'!B17</f>
        <v>ТУ16.К71-370-2007</v>
      </c>
      <c r="E24" s="13" t="s">
        <v>8</v>
      </c>
      <c r="F24" s="12">
        <v>4500</v>
      </c>
      <c r="G24" s="2">
        <v>2539.4499999999998</v>
      </c>
      <c r="H24" s="1">
        <f t="shared" si="0"/>
        <v>11427525</v>
      </c>
      <c r="I24" s="1">
        <f t="shared" si="1"/>
        <v>13713030</v>
      </c>
      <c r="J24" s="14"/>
    </row>
    <row r="25" spans="2:10" ht="24" customHeight="1" x14ac:dyDescent="0.25">
      <c r="B25" s="13">
        <v>17</v>
      </c>
      <c r="C25" s="15" t="str">
        <f>'[1]ТВРЗ 4 квартал'!A18</f>
        <v>ТРАНСКАБ-ППСТВМнг(А) 10 4000В</v>
      </c>
      <c r="D25" s="10" t="str">
        <f>'[1]ТВРЗ 4 квартал'!B18</f>
        <v>ТУ16.К71-370-2007</v>
      </c>
      <c r="E25" s="13" t="s">
        <v>8</v>
      </c>
      <c r="F25" s="12">
        <v>2000</v>
      </c>
      <c r="G25" s="2">
        <v>338.84</v>
      </c>
      <c r="H25" s="1">
        <f t="shared" si="0"/>
        <v>677680</v>
      </c>
      <c r="I25" s="1">
        <f t="shared" si="1"/>
        <v>813216</v>
      </c>
      <c r="J25" s="14"/>
    </row>
    <row r="26" spans="2:10" ht="31.5" customHeight="1" x14ac:dyDescent="0.25">
      <c r="B26" s="5">
        <v>18</v>
      </c>
      <c r="C26" s="8" t="str">
        <f>'[1]ТВРЗ 4 квартал'!A19</f>
        <v>ТРАНСКАБ-ППСТВМнг(А) 2,5 1000В</v>
      </c>
      <c r="D26" s="10" t="str">
        <f>'[1]ТВРЗ 4 квартал'!B19</f>
        <v>ТУ16.К71-370-2007</v>
      </c>
      <c r="E26" s="13" t="s">
        <v>8</v>
      </c>
      <c r="F26" s="11">
        <v>1500</v>
      </c>
      <c r="G26" s="2">
        <v>96.25</v>
      </c>
      <c r="H26" s="1">
        <f t="shared" si="0"/>
        <v>144375</v>
      </c>
      <c r="I26" s="1">
        <f t="shared" si="1"/>
        <v>173250</v>
      </c>
      <c r="J26" s="14"/>
    </row>
    <row r="27" spans="2:10" ht="31.5" customHeight="1" x14ac:dyDescent="0.25">
      <c r="B27" s="13">
        <v>19</v>
      </c>
      <c r="C27" s="8" t="s">
        <v>20</v>
      </c>
      <c r="D27" s="10" t="s">
        <v>13</v>
      </c>
      <c r="E27" s="13" t="s">
        <v>8</v>
      </c>
      <c r="F27" s="11">
        <v>186</v>
      </c>
      <c r="G27" s="2">
        <v>133.38</v>
      </c>
      <c r="H27" s="2">
        <f t="shared" si="0"/>
        <v>24808.68</v>
      </c>
      <c r="I27" s="2">
        <f t="shared" si="1"/>
        <v>29770.415999999997</v>
      </c>
      <c r="J27" s="14"/>
    </row>
    <row r="28" spans="2:10" ht="31.5" customHeight="1" x14ac:dyDescent="0.25">
      <c r="B28" s="13">
        <v>20</v>
      </c>
      <c r="C28" s="8" t="s">
        <v>15</v>
      </c>
      <c r="D28" s="10" t="s">
        <v>14</v>
      </c>
      <c r="E28" s="13" t="s">
        <v>8</v>
      </c>
      <c r="F28" s="11">
        <v>40</v>
      </c>
      <c r="G28" s="2">
        <v>438.06</v>
      </c>
      <c r="H28" s="2">
        <f>F28*G28</f>
        <v>17522.400000000001</v>
      </c>
      <c r="I28" s="2">
        <f t="shared" si="1"/>
        <v>21026.880000000001</v>
      </c>
      <c r="J28" s="14"/>
    </row>
    <row r="29" spans="2:10" ht="31.5" customHeight="1" x14ac:dyDescent="0.25">
      <c r="B29" s="13">
        <v>21</v>
      </c>
      <c r="C29" s="8" t="s">
        <v>16</v>
      </c>
      <c r="D29" s="10" t="s">
        <v>17</v>
      </c>
      <c r="E29" s="13" t="s">
        <v>8</v>
      </c>
      <c r="F29" s="11">
        <v>60</v>
      </c>
      <c r="G29" s="2">
        <v>534</v>
      </c>
      <c r="H29" s="2">
        <f t="shared" ref="H29:H35" si="2">F29*G29</f>
        <v>32040</v>
      </c>
      <c r="I29" s="2">
        <f t="shared" ref="I29:I35" si="3">H29*1.2</f>
        <v>38448</v>
      </c>
      <c r="J29" s="14"/>
    </row>
    <row r="30" spans="2:10" ht="31.5" customHeight="1" x14ac:dyDescent="0.25">
      <c r="B30" s="13">
        <v>22</v>
      </c>
      <c r="C30" s="8" t="s">
        <v>18</v>
      </c>
      <c r="D30" s="10" t="s">
        <v>19</v>
      </c>
      <c r="E30" s="13" t="s">
        <v>8</v>
      </c>
      <c r="F30" s="11">
        <v>140</v>
      </c>
      <c r="G30" s="2">
        <v>246.14</v>
      </c>
      <c r="H30" s="2">
        <f t="shared" si="2"/>
        <v>34459.599999999999</v>
      </c>
      <c r="I30" s="2">
        <f t="shared" si="3"/>
        <v>41351.519999999997</v>
      </c>
      <c r="J30" s="14"/>
    </row>
    <row r="31" spans="2:10" ht="31.5" customHeight="1" x14ac:dyDescent="0.25">
      <c r="B31" s="13">
        <v>23</v>
      </c>
      <c r="C31" s="8" t="s">
        <v>21</v>
      </c>
      <c r="D31" s="10" t="s">
        <v>17</v>
      </c>
      <c r="E31" s="13" t="s">
        <v>8</v>
      </c>
      <c r="F31" s="11">
        <v>160</v>
      </c>
      <c r="G31" s="2">
        <v>657.4</v>
      </c>
      <c r="H31" s="2">
        <f t="shared" si="2"/>
        <v>105184</v>
      </c>
      <c r="I31" s="2">
        <f t="shared" si="3"/>
        <v>126220.79999999999</v>
      </c>
      <c r="J31" s="14"/>
    </row>
    <row r="32" spans="2:10" ht="31.5" customHeight="1" x14ac:dyDescent="0.25">
      <c r="B32" s="13">
        <v>24</v>
      </c>
      <c r="C32" s="8" t="s">
        <v>22</v>
      </c>
      <c r="D32" s="10" t="s">
        <v>19</v>
      </c>
      <c r="E32" s="13" t="s">
        <v>8</v>
      </c>
      <c r="F32" s="11">
        <v>1200</v>
      </c>
      <c r="G32" s="2">
        <v>141.82</v>
      </c>
      <c r="H32" s="2">
        <f t="shared" si="2"/>
        <v>170184</v>
      </c>
      <c r="I32" s="2">
        <f t="shared" si="3"/>
        <v>204220.79999999999</v>
      </c>
      <c r="J32" s="14"/>
    </row>
    <row r="33" spans="1:10" ht="31.5" customHeight="1" x14ac:dyDescent="0.25">
      <c r="B33" s="13">
        <v>25</v>
      </c>
      <c r="C33" s="8" t="s">
        <v>23</v>
      </c>
      <c r="D33" s="10" t="s">
        <v>19</v>
      </c>
      <c r="E33" s="13" t="s">
        <v>8</v>
      </c>
      <c r="F33" s="11">
        <v>524</v>
      </c>
      <c r="G33" s="2">
        <v>208.33</v>
      </c>
      <c r="H33" s="2">
        <f t="shared" si="2"/>
        <v>109164.92000000001</v>
      </c>
      <c r="I33" s="2">
        <f t="shared" si="3"/>
        <v>130997.90400000001</v>
      </c>
      <c r="J33" s="14"/>
    </row>
    <row r="34" spans="1:10" ht="31.5" customHeight="1" x14ac:dyDescent="0.25">
      <c r="B34" s="13">
        <v>26</v>
      </c>
      <c r="C34" s="8" t="s">
        <v>24</v>
      </c>
      <c r="D34" s="10" t="s">
        <v>19</v>
      </c>
      <c r="E34" s="13" t="s">
        <v>8</v>
      </c>
      <c r="F34" s="11">
        <v>250</v>
      </c>
      <c r="G34" s="2">
        <v>342.25</v>
      </c>
      <c r="H34" s="2">
        <f t="shared" si="2"/>
        <v>85562.5</v>
      </c>
      <c r="I34" s="2">
        <f t="shared" si="3"/>
        <v>102675</v>
      </c>
      <c r="J34" s="14"/>
    </row>
    <row r="35" spans="1:10" ht="31.5" customHeight="1" x14ac:dyDescent="0.25">
      <c r="B35" s="13">
        <v>27</v>
      </c>
      <c r="C35" s="8" t="s">
        <v>25</v>
      </c>
      <c r="D35" s="10" t="s">
        <v>19</v>
      </c>
      <c r="E35" s="13" t="s">
        <v>8</v>
      </c>
      <c r="F35" s="11">
        <v>16</v>
      </c>
      <c r="G35" s="2">
        <v>281.45</v>
      </c>
      <c r="H35" s="2">
        <f t="shared" si="2"/>
        <v>4503.2</v>
      </c>
      <c r="I35" s="2">
        <f t="shared" si="3"/>
        <v>5403.8399999999992</v>
      </c>
      <c r="J35" s="14"/>
    </row>
    <row r="36" spans="1:10" ht="13.5" customHeight="1" x14ac:dyDescent="0.25">
      <c r="B36" s="21" t="s">
        <v>3</v>
      </c>
      <c r="C36" s="22"/>
      <c r="D36" s="22"/>
      <c r="E36" s="22"/>
      <c r="F36" s="22"/>
      <c r="G36" s="23"/>
      <c r="H36" s="20">
        <f>SUM(H9:H35)</f>
        <v>133277299.30000001</v>
      </c>
      <c r="I36" s="20">
        <f>SUM(I9:I35)</f>
        <v>159932759.16000006</v>
      </c>
    </row>
    <row r="37" spans="1:10" ht="18" hidden="1" customHeight="1" x14ac:dyDescent="0.25">
      <c r="B37" s="24"/>
      <c r="C37" s="25"/>
      <c r="D37" s="25"/>
      <c r="E37" s="25"/>
      <c r="F37" s="25"/>
      <c r="G37" s="26"/>
      <c r="H37" s="20"/>
      <c r="I37" s="20"/>
    </row>
    <row r="38" spans="1:10" ht="8.25" customHeight="1" x14ac:dyDescent="0.25">
      <c r="B38" s="27"/>
      <c r="C38" s="28"/>
      <c r="D38" s="28"/>
      <c r="E38" s="28"/>
      <c r="F38" s="28"/>
      <c r="G38" s="29"/>
      <c r="H38" s="20"/>
      <c r="I38" s="20"/>
    </row>
    <row r="40" spans="1:10" s="17" customFormat="1" ht="13.5" customHeight="1" x14ac:dyDescent="0.3">
      <c r="A40" s="16" t="s">
        <v>11</v>
      </c>
      <c r="B40" s="16"/>
      <c r="C40" s="16"/>
      <c r="D40" s="16"/>
      <c r="E40" s="16"/>
      <c r="F40" s="16"/>
    </row>
    <row r="43" spans="1:10" ht="18.75" x14ac:dyDescent="0.3">
      <c r="A43" s="18" t="s">
        <v>12</v>
      </c>
      <c r="B43" s="18"/>
      <c r="C43" s="18"/>
      <c r="D43" s="18"/>
      <c r="E43" s="18"/>
      <c r="F43" s="18"/>
      <c r="G43" s="18"/>
      <c r="H43" s="18"/>
      <c r="I43" s="18"/>
    </row>
  </sheetData>
  <mergeCells count="15">
    <mergeCell ref="A43:I43"/>
    <mergeCell ref="G2:I2"/>
    <mergeCell ref="I36:I38"/>
    <mergeCell ref="H36:H38"/>
    <mergeCell ref="B36:G38"/>
    <mergeCell ref="G3:I3"/>
    <mergeCell ref="A5:A8"/>
    <mergeCell ref="B5:B8"/>
    <mergeCell ref="C5:C8"/>
    <mergeCell ref="E5:E8"/>
    <mergeCell ref="I5:I8"/>
    <mergeCell ref="F5:F8"/>
    <mergeCell ref="G5:G8"/>
    <mergeCell ref="H5:H8"/>
    <mergeCell ref="D5:D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2022-09-29T09:26:18Z</dcterms:modified>
</cp:coreProperties>
</file>